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60" yWindow="-105" windowWidth="20955" windowHeight="9975"/>
  </bookViews>
  <sheets>
    <sheet name="PigSkinPickem" sheetId="1" r:id="rId1"/>
    <sheet name="Sheet2" sheetId="2" r:id="rId2"/>
    <sheet name="Sheet3" sheetId="3" r:id="rId3"/>
    <sheet name="Sheet1" sheetId="4" r:id="rId4"/>
    <sheet name="Sheet4" sheetId="5" r:id="rId5"/>
  </sheets>
  <calcPr calcId="125725"/>
</workbook>
</file>

<file path=xl/calcChain.xml><?xml version="1.0" encoding="utf-8"?>
<calcChain xmlns="http://schemas.openxmlformats.org/spreadsheetml/2006/main">
  <c r="E152" i="1"/>
  <c r="E151"/>
  <c r="E150"/>
  <c r="E149"/>
  <c r="E148"/>
  <c r="E147"/>
  <c r="E146"/>
  <c r="E136"/>
  <c r="F136"/>
  <c r="G136"/>
  <c r="H136"/>
  <c r="I136"/>
  <c r="J136"/>
  <c r="K136"/>
  <c r="L136"/>
  <c r="E137"/>
  <c r="F137"/>
  <c r="G137"/>
  <c r="H137"/>
  <c r="I137"/>
  <c r="J137"/>
  <c r="K137"/>
  <c r="L137"/>
  <c r="E138"/>
  <c r="F138"/>
  <c r="G138"/>
  <c r="H138"/>
  <c r="I138"/>
  <c r="J138"/>
  <c r="K138"/>
  <c r="L138"/>
  <c r="E139"/>
  <c r="F139"/>
  <c r="M139" s="1"/>
  <c r="G139"/>
  <c r="H139"/>
  <c r="I139"/>
  <c r="J139"/>
  <c r="K139"/>
  <c r="L139"/>
  <c r="E140"/>
  <c r="F140"/>
  <c r="G140"/>
  <c r="H140"/>
  <c r="I140"/>
  <c r="J140"/>
  <c r="K140"/>
  <c r="L140"/>
  <c r="E141"/>
  <c r="F141"/>
  <c r="G141"/>
  <c r="H141"/>
  <c r="I141"/>
  <c r="J141"/>
  <c r="K141"/>
  <c r="L141"/>
  <c r="E142"/>
  <c r="F142"/>
  <c r="G142"/>
  <c r="H142"/>
  <c r="I142"/>
  <c r="J142"/>
  <c r="K142"/>
  <c r="L142"/>
  <c r="F135"/>
  <c r="G135"/>
  <c r="H135"/>
  <c r="I135"/>
  <c r="J135"/>
  <c r="K135"/>
  <c r="L135"/>
  <c r="M135"/>
  <c r="E135"/>
  <c r="M134"/>
  <c r="I120"/>
  <c r="I123" s="1"/>
  <c r="I115"/>
  <c r="I117"/>
  <c r="L133"/>
  <c r="L132"/>
  <c r="L131"/>
  <c r="L130"/>
  <c r="L129"/>
  <c r="M129" s="1"/>
  <c r="L128"/>
  <c r="L127"/>
  <c r="L126"/>
  <c r="M126" s="1"/>
  <c r="Z2"/>
  <c r="AA2"/>
  <c r="AA3" s="1"/>
  <c r="AA4" s="1"/>
  <c r="AA5" s="1"/>
  <c r="AA6" s="1"/>
  <c r="AA7" s="1"/>
  <c r="AA8" s="1"/>
  <c r="AA9" s="1"/>
  <c r="AA10" s="1"/>
  <c r="AA11" s="1"/>
  <c r="AA12" s="1"/>
  <c r="AA13" s="1"/>
  <c r="AA14" s="1"/>
  <c r="AA15" s="1"/>
  <c r="AA16" s="1"/>
  <c r="AA17" s="1"/>
  <c r="AA18" s="1"/>
  <c r="AA19" s="1"/>
  <c r="AA20" s="1"/>
  <c r="AA21" s="1"/>
  <c r="AA22" s="1"/>
  <c r="AA23" s="1"/>
  <c r="AA24" s="1"/>
  <c r="AA25" s="1"/>
  <c r="AA26" s="1"/>
  <c r="AA27" s="1"/>
  <c r="AA28" s="1"/>
  <c r="AA29" s="1"/>
  <c r="AA30" s="1"/>
  <c r="AA31" s="1"/>
  <c r="AA32" s="1"/>
  <c r="AA33" s="1"/>
  <c r="AA34" s="1"/>
  <c r="AA35" s="1"/>
  <c r="AA36" s="1"/>
  <c r="AA37" s="1"/>
  <c r="AA38" s="1"/>
  <c r="AA39" s="1"/>
  <c r="AA40" s="1"/>
  <c r="AA41" s="1"/>
  <c r="AA42" s="1"/>
  <c r="AA43" s="1"/>
  <c r="AA44" s="1"/>
  <c r="AA45" s="1"/>
  <c r="AA46" s="1"/>
  <c r="AA47" s="1"/>
  <c r="AA48" s="1"/>
  <c r="AA49" s="1"/>
  <c r="AA50" s="1"/>
  <c r="AA51" s="1"/>
  <c r="AA52" s="1"/>
  <c r="AA53" s="1"/>
  <c r="AA54" s="1"/>
  <c r="AA55" s="1"/>
  <c r="AA56" s="1"/>
  <c r="AA57" s="1"/>
  <c r="AA58" s="1"/>
  <c r="AA59" s="1"/>
  <c r="AA60" s="1"/>
  <c r="AA61" s="1"/>
  <c r="AA62" s="1"/>
  <c r="AA63" s="1"/>
  <c r="AA64" s="1"/>
  <c r="AA65" s="1"/>
  <c r="AA66" s="1"/>
  <c r="AA67" s="1"/>
  <c r="AA68" s="1"/>
  <c r="AA69" s="1"/>
  <c r="AA70" s="1"/>
  <c r="AA71" s="1"/>
  <c r="AA72" s="1"/>
  <c r="AA73" s="1"/>
  <c r="AA74" s="1"/>
  <c r="AA75" s="1"/>
  <c r="AA76" s="1"/>
  <c r="AA77" s="1"/>
  <c r="AA78" s="1"/>
  <c r="AA79" s="1"/>
  <c r="AA80" s="1"/>
  <c r="AA81" s="1"/>
  <c r="AA82" s="1"/>
  <c r="AA83" s="1"/>
  <c r="AA84" s="1"/>
  <c r="AA85" s="1"/>
  <c r="AA86" s="1"/>
  <c r="AA87" s="1"/>
  <c r="AA88" s="1"/>
  <c r="AA89" s="1"/>
  <c r="AA90" s="1"/>
  <c r="AA91" s="1"/>
  <c r="AA92" s="1"/>
  <c r="AA93" s="1"/>
  <c r="AA94" s="1"/>
  <c r="AA95" s="1"/>
  <c r="AA96" s="1"/>
  <c r="AA97" s="1"/>
  <c r="AA98" s="1"/>
  <c r="AA99" s="1"/>
  <c r="AA100" s="1"/>
  <c r="AA101" s="1"/>
  <c r="AA102" s="1"/>
  <c r="AA103" s="1"/>
  <c r="AA104" s="1"/>
  <c r="AA105" s="1"/>
  <c r="AA106" s="1"/>
  <c r="AA107" s="1"/>
  <c r="AA108" s="1"/>
  <c r="AA109" s="1"/>
  <c r="AA110" s="1"/>
  <c r="AA111" s="1"/>
  <c r="C129" s="1"/>
  <c r="AB2"/>
  <c r="AC2"/>
  <c r="AC3" s="1"/>
  <c r="AC4" s="1"/>
  <c r="AC5" s="1"/>
  <c r="AC6" s="1"/>
  <c r="AC7" s="1"/>
  <c r="AC8" s="1"/>
  <c r="AC9" s="1"/>
  <c r="AC10" s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C28" s="1"/>
  <c r="AC29" s="1"/>
  <c r="AC30" s="1"/>
  <c r="AC31" s="1"/>
  <c r="AC32" s="1"/>
  <c r="AC33" s="1"/>
  <c r="AC34" s="1"/>
  <c r="AC35" s="1"/>
  <c r="AC36" s="1"/>
  <c r="AC37" s="1"/>
  <c r="AC38" s="1"/>
  <c r="AC39" s="1"/>
  <c r="AC40" s="1"/>
  <c r="AC41" s="1"/>
  <c r="AC42" s="1"/>
  <c r="AC43" s="1"/>
  <c r="AC44" s="1"/>
  <c r="AC45" s="1"/>
  <c r="AC46" s="1"/>
  <c r="AC47" s="1"/>
  <c r="AC48" s="1"/>
  <c r="AC49" s="1"/>
  <c r="AC50" s="1"/>
  <c r="AC51" s="1"/>
  <c r="AC52" s="1"/>
  <c r="AC53" s="1"/>
  <c r="AC54" s="1"/>
  <c r="AC55" s="1"/>
  <c r="AC56" s="1"/>
  <c r="AC57" s="1"/>
  <c r="AC58" s="1"/>
  <c r="AC59" s="1"/>
  <c r="AC60" s="1"/>
  <c r="AC61" s="1"/>
  <c r="AC62" s="1"/>
  <c r="AC63" s="1"/>
  <c r="AC64" s="1"/>
  <c r="AC65" s="1"/>
  <c r="AC66" s="1"/>
  <c r="AC67" s="1"/>
  <c r="AC68" s="1"/>
  <c r="AC69" s="1"/>
  <c r="AC70" s="1"/>
  <c r="AC71" s="1"/>
  <c r="AC72" s="1"/>
  <c r="AC73" s="1"/>
  <c r="AC74" s="1"/>
  <c r="AC75" s="1"/>
  <c r="AC76" s="1"/>
  <c r="AC77" s="1"/>
  <c r="AC78" s="1"/>
  <c r="AC79" s="1"/>
  <c r="AC80" s="1"/>
  <c r="AC81" s="1"/>
  <c r="AC82" s="1"/>
  <c r="AC83" s="1"/>
  <c r="AC84" s="1"/>
  <c r="AC85" s="1"/>
  <c r="AC86" s="1"/>
  <c r="AC87" s="1"/>
  <c r="AC88" s="1"/>
  <c r="AC89" s="1"/>
  <c r="AC90" s="1"/>
  <c r="AC91" s="1"/>
  <c r="AC92" s="1"/>
  <c r="AC93" s="1"/>
  <c r="AC94" s="1"/>
  <c r="AC95" s="1"/>
  <c r="AC96" s="1"/>
  <c r="AC97" s="1"/>
  <c r="AC98" s="1"/>
  <c r="AC99" s="1"/>
  <c r="AC100" s="1"/>
  <c r="AC101" s="1"/>
  <c r="AC102" s="1"/>
  <c r="AC103" s="1"/>
  <c r="AC104" s="1"/>
  <c r="AC105" s="1"/>
  <c r="AC106" s="1"/>
  <c r="AC107" s="1"/>
  <c r="AC108" s="1"/>
  <c r="AC109" s="1"/>
  <c r="AC110" s="1"/>
  <c r="AC111" s="1"/>
  <c r="AD2"/>
  <c r="AE2"/>
  <c r="AE3" s="1"/>
  <c r="AE4" s="1"/>
  <c r="AE5" s="1"/>
  <c r="AE6" s="1"/>
  <c r="AE7" s="1"/>
  <c r="AE8" s="1"/>
  <c r="AE9" s="1"/>
  <c r="AE10" s="1"/>
  <c r="AE11" s="1"/>
  <c r="AE12" s="1"/>
  <c r="AE13" s="1"/>
  <c r="AE14" s="1"/>
  <c r="AE15" s="1"/>
  <c r="AE16" s="1"/>
  <c r="AE17" s="1"/>
  <c r="AE18" s="1"/>
  <c r="AE19" s="1"/>
  <c r="AE20" s="1"/>
  <c r="AE21" s="1"/>
  <c r="AE22" s="1"/>
  <c r="AE23" s="1"/>
  <c r="AE24" s="1"/>
  <c r="AE25" s="1"/>
  <c r="AE26" s="1"/>
  <c r="AE27" s="1"/>
  <c r="AE28" s="1"/>
  <c r="AE29" s="1"/>
  <c r="AE30" s="1"/>
  <c r="AE31" s="1"/>
  <c r="AE32" s="1"/>
  <c r="AE33" s="1"/>
  <c r="AE34" s="1"/>
  <c r="AE35" s="1"/>
  <c r="AE36" s="1"/>
  <c r="AE37" s="1"/>
  <c r="AE38" s="1"/>
  <c r="AE39" s="1"/>
  <c r="AE40" s="1"/>
  <c r="AE41" s="1"/>
  <c r="AE42" s="1"/>
  <c r="AE43" s="1"/>
  <c r="AE44" s="1"/>
  <c r="AE45" s="1"/>
  <c r="AE46" s="1"/>
  <c r="AE47" s="1"/>
  <c r="AE48" s="1"/>
  <c r="AE49" s="1"/>
  <c r="AE50" s="1"/>
  <c r="AE51" s="1"/>
  <c r="AE52" s="1"/>
  <c r="AE53" s="1"/>
  <c r="AE54" s="1"/>
  <c r="AE55" s="1"/>
  <c r="AE56" s="1"/>
  <c r="AE57" s="1"/>
  <c r="AE58" s="1"/>
  <c r="AE59" s="1"/>
  <c r="AE60" s="1"/>
  <c r="AE61" s="1"/>
  <c r="AE62" s="1"/>
  <c r="AE63" s="1"/>
  <c r="AE64" s="1"/>
  <c r="AE65" s="1"/>
  <c r="AE66" s="1"/>
  <c r="AE67" s="1"/>
  <c r="AE68" s="1"/>
  <c r="AE69" s="1"/>
  <c r="AE70" s="1"/>
  <c r="AE71" s="1"/>
  <c r="AE72" s="1"/>
  <c r="AE73" s="1"/>
  <c r="AE74" s="1"/>
  <c r="AE75" s="1"/>
  <c r="AE76" s="1"/>
  <c r="AE77" s="1"/>
  <c r="AE78" s="1"/>
  <c r="AE79" s="1"/>
  <c r="AE80" s="1"/>
  <c r="AE81" s="1"/>
  <c r="AE82" s="1"/>
  <c r="AE83" s="1"/>
  <c r="AE84" s="1"/>
  <c r="AE85" s="1"/>
  <c r="AE86" s="1"/>
  <c r="AE87" s="1"/>
  <c r="AE88" s="1"/>
  <c r="AE89" s="1"/>
  <c r="AE90" s="1"/>
  <c r="AE91" s="1"/>
  <c r="AE92" s="1"/>
  <c r="AE93" s="1"/>
  <c r="AE94" s="1"/>
  <c r="AE95" s="1"/>
  <c r="AE96" s="1"/>
  <c r="AE97" s="1"/>
  <c r="AE98" s="1"/>
  <c r="AE99" s="1"/>
  <c r="AE100" s="1"/>
  <c r="AE101" s="1"/>
  <c r="AE102" s="1"/>
  <c r="AE103" s="1"/>
  <c r="AE104" s="1"/>
  <c r="AE105" s="1"/>
  <c r="AE106" s="1"/>
  <c r="AE107" s="1"/>
  <c r="AE108" s="1"/>
  <c r="AE109" s="1"/>
  <c r="AE110" s="1"/>
  <c r="AE111" s="1"/>
  <c r="C133" s="1"/>
  <c r="AF2"/>
  <c r="Z3"/>
  <c r="AB3"/>
  <c r="AB4" s="1"/>
  <c r="AB5" s="1"/>
  <c r="AB6" s="1"/>
  <c r="AB7" s="1"/>
  <c r="AB8" s="1"/>
  <c r="AB9" s="1"/>
  <c r="AB10" s="1"/>
  <c r="AB11" s="1"/>
  <c r="AB12" s="1"/>
  <c r="AB13" s="1"/>
  <c r="AB14" s="1"/>
  <c r="AB15" s="1"/>
  <c r="AB16" s="1"/>
  <c r="AB17" s="1"/>
  <c r="AB18" s="1"/>
  <c r="AB19" s="1"/>
  <c r="AB20" s="1"/>
  <c r="AB21" s="1"/>
  <c r="AB22" s="1"/>
  <c r="AB23" s="1"/>
  <c r="AB24" s="1"/>
  <c r="AB25" s="1"/>
  <c r="AB26" s="1"/>
  <c r="AB27" s="1"/>
  <c r="AB28" s="1"/>
  <c r="AB29" s="1"/>
  <c r="AB30" s="1"/>
  <c r="AB31" s="1"/>
  <c r="AB32" s="1"/>
  <c r="AB33" s="1"/>
  <c r="AB34" s="1"/>
  <c r="AB35" s="1"/>
  <c r="AB36" s="1"/>
  <c r="AB37" s="1"/>
  <c r="AB38" s="1"/>
  <c r="AB39" s="1"/>
  <c r="AB40" s="1"/>
  <c r="AB41" s="1"/>
  <c r="AB42" s="1"/>
  <c r="AB43" s="1"/>
  <c r="AB44" s="1"/>
  <c r="AB45" s="1"/>
  <c r="AB46" s="1"/>
  <c r="AB47" s="1"/>
  <c r="AB48" s="1"/>
  <c r="AB49" s="1"/>
  <c r="AB50" s="1"/>
  <c r="AB51" s="1"/>
  <c r="AB52" s="1"/>
  <c r="AB53" s="1"/>
  <c r="AB54" s="1"/>
  <c r="AB55" s="1"/>
  <c r="AB56" s="1"/>
  <c r="AB57" s="1"/>
  <c r="AB58" s="1"/>
  <c r="AB59" s="1"/>
  <c r="AB60" s="1"/>
  <c r="AB61" s="1"/>
  <c r="AB62" s="1"/>
  <c r="AB63" s="1"/>
  <c r="AB64" s="1"/>
  <c r="AB65" s="1"/>
  <c r="AB66" s="1"/>
  <c r="AB67" s="1"/>
  <c r="AB68" s="1"/>
  <c r="AB69" s="1"/>
  <c r="AB70" s="1"/>
  <c r="AB71" s="1"/>
  <c r="AB72" s="1"/>
  <c r="AB73" s="1"/>
  <c r="AB74" s="1"/>
  <c r="AB75" s="1"/>
  <c r="AB76" s="1"/>
  <c r="AB77" s="1"/>
  <c r="AB78" s="1"/>
  <c r="AB79" s="1"/>
  <c r="AB80" s="1"/>
  <c r="AB81" s="1"/>
  <c r="AB82" s="1"/>
  <c r="AB83" s="1"/>
  <c r="AB84" s="1"/>
  <c r="AB85" s="1"/>
  <c r="AB86" s="1"/>
  <c r="AB87" s="1"/>
  <c r="AB88" s="1"/>
  <c r="AB89" s="1"/>
  <c r="AB90" s="1"/>
  <c r="AB91" s="1"/>
  <c r="AB92" s="1"/>
  <c r="AB93" s="1"/>
  <c r="AB94" s="1"/>
  <c r="AB95" s="1"/>
  <c r="AB96" s="1"/>
  <c r="AB97" s="1"/>
  <c r="AB98" s="1"/>
  <c r="AB99" s="1"/>
  <c r="AB100" s="1"/>
  <c r="AB101" s="1"/>
  <c r="AB102" s="1"/>
  <c r="AB103" s="1"/>
  <c r="AB104" s="1"/>
  <c r="AB105" s="1"/>
  <c r="AB106" s="1"/>
  <c r="AB107" s="1"/>
  <c r="AB108" s="1"/>
  <c r="AB109" s="1"/>
  <c r="AB110" s="1"/>
  <c r="AB111" s="1"/>
  <c r="C130" s="1"/>
  <c r="AD3"/>
  <c r="AD4" s="1"/>
  <c r="AD5" s="1"/>
  <c r="AD6" s="1"/>
  <c r="AD7" s="1"/>
  <c r="AD8" s="1"/>
  <c r="AD9" s="1"/>
  <c r="AD10" s="1"/>
  <c r="AD11" s="1"/>
  <c r="AD12" s="1"/>
  <c r="AD13" s="1"/>
  <c r="AD14" s="1"/>
  <c r="AD15" s="1"/>
  <c r="AD16" s="1"/>
  <c r="AD17" s="1"/>
  <c r="AD18" s="1"/>
  <c r="AD19" s="1"/>
  <c r="AD20" s="1"/>
  <c r="AD21" s="1"/>
  <c r="AD22" s="1"/>
  <c r="AD23" s="1"/>
  <c r="AD24" s="1"/>
  <c r="AD25" s="1"/>
  <c r="AD26" s="1"/>
  <c r="AD27" s="1"/>
  <c r="AD28" s="1"/>
  <c r="AD29" s="1"/>
  <c r="AD30" s="1"/>
  <c r="AD31" s="1"/>
  <c r="AD32" s="1"/>
  <c r="AD33" s="1"/>
  <c r="AD34" s="1"/>
  <c r="AD35" s="1"/>
  <c r="AD36" s="1"/>
  <c r="AD37" s="1"/>
  <c r="AD38" s="1"/>
  <c r="AD39" s="1"/>
  <c r="AD40" s="1"/>
  <c r="AD41" s="1"/>
  <c r="AD42" s="1"/>
  <c r="AD43" s="1"/>
  <c r="AD44" s="1"/>
  <c r="AD45" s="1"/>
  <c r="AD46" s="1"/>
  <c r="AD47" s="1"/>
  <c r="AD48" s="1"/>
  <c r="AD49" s="1"/>
  <c r="AD50" s="1"/>
  <c r="AD51" s="1"/>
  <c r="AD52" s="1"/>
  <c r="AD53" s="1"/>
  <c r="AD54" s="1"/>
  <c r="AD55" s="1"/>
  <c r="AD56" s="1"/>
  <c r="AD57" s="1"/>
  <c r="AD58" s="1"/>
  <c r="AD59" s="1"/>
  <c r="AD60" s="1"/>
  <c r="AD61" s="1"/>
  <c r="AD62" s="1"/>
  <c r="AD63" s="1"/>
  <c r="AD64" s="1"/>
  <c r="AD65" s="1"/>
  <c r="AD66" s="1"/>
  <c r="AD67" s="1"/>
  <c r="AD68" s="1"/>
  <c r="AD69" s="1"/>
  <c r="AD70" s="1"/>
  <c r="AD71" s="1"/>
  <c r="AD72" s="1"/>
  <c r="AD73" s="1"/>
  <c r="AD74" s="1"/>
  <c r="AD75" s="1"/>
  <c r="AD76" s="1"/>
  <c r="AD77" s="1"/>
  <c r="AD78" s="1"/>
  <c r="AD79" s="1"/>
  <c r="AD80" s="1"/>
  <c r="AD81" s="1"/>
  <c r="AD82" s="1"/>
  <c r="AD83" s="1"/>
  <c r="AD84" s="1"/>
  <c r="AD85" s="1"/>
  <c r="AD86" s="1"/>
  <c r="AD87" s="1"/>
  <c r="AD88" s="1"/>
  <c r="AD89" s="1"/>
  <c r="AD90" s="1"/>
  <c r="AD91" s="1"/>
  <c r="AD92" s="1"/>
  <c r="AD93" s="1"/>
  <c r="AD94" s="1"/>
  <c r="AD95" s="1"/>
  <c r="AD96" s="1"/>
  <c r="AD97" s="1"/>
  <c r="AD98" s="1"/>
  <c r="AD99" s="1"/>
  <c r="AD100" s="1"/>
  <c r="AD101" s="1"/>
  <c r="AD102" s="1"/>
  <c r="AD103" s="1"/>
  <c r="AD104" s="1"/>
  <c r="AD105" s="1"/>
  <c r="AD106" s="1"/>
  <c r="AD107" s="1"/>
  <c r="AD108" s="1"/>
  <c r="AD109" s="1"/>
  <c r="AD110" s="1"/>
  <c r="AD111" s="1"/>
  <c r="AF3"/>
  <c r="AF4" s="1"/>
  <c r="AF5" s="1"/>
  <c r="AF6" s="1"/>
  <c r="AF7" s="1"/>
  <c r="AF8" s="1"/>
  <c r="AF9" s="1"/>
  <c r="AF10" s="1"/>
  <c r="AF11" s="1"/>
  <c r="AF12" s="1"/>
  <c r="AF13" s="1"/>
  <c r="AF14" s="1"/>
  <c r="AF15" s="1"/>
  <c r="AF16" s="1"/>
  <c r="AF17" s="1"/>
  <c r="AF18" s="1"/>
  <c r="AF19" s="1"/>
  <c r="AF20" s="1"/>
  <c r="AF21" s="1"/>
  <c r="AF22" s="1"/>
  <c r="AF23" s="1"/>
  <c r="AF24" s="1"/>
  <c r="AF25" s="1"/>
  <c r="AF26" s="1"/>
  <c r="AF27" s="1"/>
  <c r="AF28" s="1"/>
  <c r="AF29" s="1"/>
  <c r="AF30" s="1"/>
  <c r="AF31" s="1"/>
  <c r="AF32" s="1"/>
  <c r="AF33" s="1"/>
  <c r="AF34" s="1"/>
  <c r="AF35" s="1"/>
  <c r="AF36" s="1"/>
  <c r="AF37" s="1"/>
  <c r="AF38" s="1"/>
  <c r="AF39" s="1"/>
  <c r="AF40" s="1"/>
  <c r="AF41" s="1"/>
  <c r="AF42" s="1"/>
  <c r="AF43" s="1"/>
  <c r="AF44" s="1"/>
  <c r="AF45" s="1"/>
  <c r="AF46" s="1"/>
  <c r="AF47" s="1"/>
  <c r="AF48" s="1"/>
  <c r="AF49" s="1"/>
  <c r="AF50" s="1"/>
  <c r="AF51" s="1"/>
  <c r="AF52" s="1"/>
  <c r="AF53" s="1"/>
  <c r="AF54" s="1"/>
  <c r="AF55" s="1"/>
  <c r="AF56" s="1"/>
  <c r="AF57" s="1"/>
  <c r="AF58" s="1"/>
  <c r="AF59" s="1"/>
  <c r="AF60" s="1"/>
  <c r="AF61" s="1"/>
  <c r="AF62" s="1"/>
  <c r="AF63" s="1"/>
  <c r="AF64" s="1"/>
  <c r="AF65" s="1"/>
  <c r="AF66" s="1"/>
  <c r="AF67" s="1"/>
  <c r="AF68" s="1"/>
  <c r="AF69" s="1"/>
  <c r="AF70" s="1"/>
  <c r="AF71" s="1"/>
  <c r="AF72" s="1"/>
  <c r="AF73" s="1"/>
  <c r="AF74" s="1"/>
  <c r="AF75" s="1"/>
  <c r="AF76" s="1"/>
  <c r="AF77" s="1"/>
  <c r="AF78" s="1"/>
  <c r="AF79" s="1"/>
  <c r="AF80" s="1"/>
  <c r="AF81" s="1"/>
  <c r="AF82" s="1"/>
  <c r="AF83" s="1"/>
  <c r="AF84" s="1"/>
  <c r="AF85" s="1"/>
  <c r="AF86" s="1"/>
  <c r="AF87" s="1"/>
  <c r="AF88" s="1"/>
  <c r="AF89" s="1"/>
  <c r="AF90" s="1"/>
  <c r="AF91" s="1"/>
  <c r="AF92" s="1"/>
  <c r="AF93" s="1"/>
  <c r="AF94" s="1"/>
  <c r="AF95" s="1"/>
  <c r="AF96" s="1"/>
  <c r="AF97" s="1"/>
  <c r="AF98" s="1"/>
  <c r="AF99" s="1"/>
  <c r="AF100" s="1"/>
  <c r="AF101" s="1"/>
  <c r="AF102" s="1"/>
  <c r="AF103" s="1"/>
  <c r="AF104" s="1"/>
  <c r="AF105" s="1"/>
  <c r="AF106" s="1"/>
  <c r="AF107" s="1"/>
  <c r="AF108" s="1"/>
  <c r="AF109" s="1"/>
  <c r="AF110" s="1"/>
  <c r="AF111" s="1"/>
  <c r="Y3"/>
  <c r="Y4" s="1"/>
  <c r="Y5" s="1"/>
  <c r="Y6" s="1"/>
  <c r="Y7" s="1"/>
  <c r="Y8" s="1"/>
  <c r="Y9" s="1"/>
  <c r="Y10" s="1"/>
  <c r="Y11" s="1"/>
  <c r="Y12" s="1"/>
  <c r="Y13" s="1"/>
  <c r="Y14" s="1"/>
  <c r="Y15" s="1"/>
  <c r="Y16" s="1"/>
  <c r="Y17" s="1"/>
  <c r="Y18" s="1"/>
  <c r="Y19" s="1"/>
  <c r="Y20" s="1"/>
  <c r="Y21" s="1"/>
  <c r="Y22" s="1"/>
  <c r="Y23" s="1"/>
  <c r="Y24" s="1"/>
  <c r="Y25" s="1"/>
  <c r="Y26" s="1"/>
  <c r="Y27" s="1"/>
  <c r="Y28" s="1"/>
  <c r="Y29" s="1"/>
  <c r="Y30" s="1"/>
  <c r="Y31" s="1"/>
  <c r="Y32" s="1"/>
  <c r="Y33" s="1"/>
  <c r="Y34" s="1"/>
  <c r="Y35" s="1"/>
  <c r="Y36" s="1"/>
  <c r="Y37" s="1"/>
  <c r="Y38" s="1"/>
  <c r="Y39" s="1"/>
  <c r="Y40" s="1"/>
  <c r="Y41" s="1"/>
  <c r="Y42" s="1"/>
  <c r="Y43" s="1"/>
  <c r="Y44" s="1"/>
  <c r="Y45" s="1"/>
  <c r="Y46" s="1"/>
  <c r="Y47" s="1"/>
  <c r="Y48" s="1"/>
  <c r="Y49" s="1"/>
  <c r="Y50" s="1"/>
  <c r="Y51" s="1"/>
  <c r="Y52" s="1"/>
  <c r="Y53" s="1"/>
  <c r="Y54" s="1"/>
  <c r="Y55" s="1"/>
  <c r="Y56" s="1"/>
  <c r="Y57" s="1"/>
  <c r="Y58" s="1"/>
  <c r="Y59" s="1"/>
  <c r="Y60" s="1"/>
  <c r="Y61" s="1"/>
  <c r="Y62" s="1"/>
  <c r="Y63" s="1"/>
  <c r="Y64" s="1"/>
  <c r="Y65" s="1"/>
  <c r="Y66" s="1"/>
  <c r="Y67" s="1"/>
  <c r="Y68" s="1"/>
  <c r="Y69" s="1"/>
  <c r="Y70" s="1"/>
  <c r="Y71" s="1"/>
  <c r="Y72" s="1"/>
  <c r="Y73" s="1"/>
  <c r="Y74" s="1"/>
  <c r="Y75" s="1"/>
  <c r="Y76" s="1"/>
  <c r="Y77" s="1"/>
  <c r="Y78" s="1"/>
  <c r="Y79" s="1"/>
  <c r="Y80" s="1"/>
  <c r="Y81" s="1"/>
  <c r="Y82" s="1"/>
  <c r="Y83" s="1"/>
  <c r="Y84" s="1"/>
  <c r="Y85" s="1"/>
  <c r="Y86" s="1"/>
  <c r="Y87" s="1"/>
  <c r="Y88" s="1"/>
  <c r="Y89" s="1"/>
  <c r="Y90" s="1"/>
  <c r="Y91" s="1"/>
  <c r="Y92" s="1"/>
  <c r="Y93" s="1"/>
  <c r="Y94" s="1"/>
  <c r="Y95" s="1"/>
  <c r="Y96" s="1"/>
  <c r="Y97" s="1"/>
  <c r="Y98" s="1"/>
  <c r="Y99" s="1"/>
  <c r="Y100" s="1"/>
  <c r="Y101" s="1"/>
  <c r="Y102" s="1"/>
  <c r="Y103" s="1"/>
  <c r="Y104" s="1"/>
  <c r="Y105" s="1"/>
  <c r="Y106" s="1"/>
  <c r="Y107" s="1"/>
  <c r="Y108" s="1"/>
  <c r="Y109" s="1"/>
  <c r="Y110" s="1"/>
  <c r="Y111" s="1"/>
  <c r="C127" s="1"/>
  <c r="Y2"/>
  <c r="K133"/>
  <c r="K132"/>
  <c r="M132" s="1"/>
  <c r="K131"/>
  <c r="K130"/>
  <c r="K129"/>
  <c r="K128"/>
  <c r="K127"/>
  <c r="K126"/>
  <c r="J133"/>
  <c r="J132"/>
  <c r="J131"/>
  <c r="J130"/>
  <c r="J129"/>
  <c r="J128"/>
  <c r="J127"/>
  <c r="J126"/>
  <c r="I133"/>
  <c r="I132"/>
  <c r="I131"/>
  <c r="I130"/>
  <c r="I129"/>
  <c r="I128"/>
  <c r="M128" s="1"/>
  <c r="I127"/>
  <c r="M127" s="1"/>
  <c r="H133"/>
  <c r="H132"/>
  <c r="H131"/>
  <c r="H130"/>
  <c r="H129"/>
  <c r="E126"/>
  <c r="H128"/>
  <c r="H127"/>
  <c r="H126"/>
  <c r="G133"/>
  <c r="G132"/>
  <c r="G131"/>
  <c r="G130"/>
  <c r="M130" s="1"/>
  <c r="G128"/>
  <c r="G129"/>
  <c r="G127"/>
  <c r="G126"/>
  <c r="F133"/>
  <c r="F132"/>
  <c r="F131"/>
  <c r="F130"/>
  <c r="F129"/>
  <c r="F128"/>
  <c r="F127"/>
  <c r="F126"/>
  <c r="M133"/>
  <c r="M131"/>
  <c r="E133"/>
  <c r="E132"/>
  <c r="E131"/>
  <c r="E130"/>
  <c r="E129"/>
  <c r="E128"/>
  <c r="E127"/>
  <c r="J118"/>
  <c r="J122"/>
  <c r="J120"/>
  <c r="J123" s="1"/>
  <c r="J115"/>
  <c r="J119"/>
  <c r="K121"/>
  <c r="K123" s="1"/>
  <c r="K122"/>
  <c r="K117"/>
  <c r="K118"/>
  <c r="K120"/>
  <c r="K115"/>
  <c r="M121"/>
  <c r="E123"/>
  <c r="F123"/>
  <c r="G123"/>
  <c r="H123"/>
  <c r="K119"/>
  <c r="M119" s="1"/>
  <c r="L123"/>
  <c r="L121"/>
  <c r="L118"/>
  <c r="L115"/>
  <c r="L117"/>
  <c r="L116"/>
  <c r="L120"/>
  <c r="L122"/>
  <c r="H120"/>
  <c r="M120"/>
  <c r="M122"/>
  <c r="M118"/>
  <c r="M117"/>
  <c r="M116"/>
  <c r="H116"/>
  <c r="AB4" i="5"/>
  <c r="AE4"/>
  <c r="AE5" s="1"/>
  <c r="AE6" s="1"/>
  <c r="AE7" s="1"/>
  <c r="AE8" s="1"/>
  <c r="AE9" s="1"/>
  <c r="AE10" s="1"/>
  <c r="AE11" s="1"/>
  <c r="AE12" s="1"/>
  <c r="AE13" s="1"/>
  <c r="AE14" s="1"/>
  <c r="AE15" s="1"/>
  <c r="AE16" s="1"/>
  <c r="AE17" s="1"/>
  <c r="AE18" s="1"/>
  <c r="AE19" s="1"/>
  <c r="AE20" s="1"/>
  <c r="AE21" s="1"/>
  <c r="AE22" s="1"/>
  <c r="AE23" s="1"/>
  <c r="AE24" s="1"/>
  <c r="AE25" s="1"/>
  <c r="AE26" s="1"/>
  <c r="AE27" s="1"/>
  <c r="AD4"/>
  <c r="AH4" s="1"/>
  <c r="AH5" s="1"/>
  <c r="AH6" s="1"/>
  <c r="AH7" s="1"/>
  <c r="AH8" s="1"/>
  <c r="AH9" s="1"/>
  <c r="AH10" s="1"/>
  <c r="AH11" s="1"/>
  <c r="AH12" s="1"/>
  <c r="AH13" s="1"/>
  <c r="AH14" s="1"/>
  <c r="AH15" s="1"/>
  <c r="AH16" s="1"/>
  <c r="AH17" s="1"/>
  <c r="AH18" s="1"/>
  <c r="AH19" s="1"/>
  <c r="AH20" s="1"/>
  <c r="AH21" s="1"/>
  <c r="AH22" s="1"/>
  <c r="AH23" s="1"/>
  <c r="AH24" s="1"/>
  <c r="AH25" s="1"/>
  <c r="AH26" s="1"/>
  <c r="AH27" s="1"/>
  <c r="AC4"/>
  <c r="AC5" s="1"/>
  <c r="AC6" s="1"/>
  <c r="AC7" s="1"/>
  <c r="AC8" s="1"/>
  <c r="AC9" s="1"/>
  <c r="AC10" s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F4"/>
  <c r="AF5" s="1"/>
  <c r="AF6" s="1"/>
  <c r="AF7" s="1"/>
  <c r="AF8" s="1"/>
  <c r="AF9" s="1"/>
  <c r="AF10" s="1"/>
  <c r="AF11" s="1"/>
  <c r="AF12" s="1"/>
  <c r="AF13" s="1"/>
  <c r="AF14" s="1"/>
  <c r="AF15" s="1"/>
  <c r="AF16" s="1"/>
  <c r="AF17" s="1"/>
  <c r="AF18" s="1"/>
  <c r="AF19" s="1"/>
  <c r="AF20" s="1"/>
  <c r="AF21" s="1"/>
  <c r="AF22" s="1"/>
  <c r="AF23" s="1"/>
  <c r="AF24" s="1"/>
  <c r="AF25" s="1"/>
  <c r="AF26" s="1"/>
  <c r="AF27" s="1"/>
  <c r="G120" i="1"/>
  <c r="G117"/>
  <c r="G118"/>
  <c r="G115"/>
  <c r="E115"/>
  <c r="E120"/>
  <c r="B51"/>
  <c r="B52" s="1"/>
  <c r="B53" s="1"/>
  <c r="B54" s="1"/>
  <c r="B55"/>
  <c r="B56" s="1"/>
  <c r="B57" s="1"/>
  <c r="B58" s="1"/>
  <c r="B59" s="1"/>
  <c r="B60" s="1"/>
  <c r="F119"/>
  <c r="F117"/>
  <c r="F115"/>
  <c r="E116"/>
  <c r="E117"/>
  <c r="B2"/>
  <c r="B3" s="1"/>
  <c r="B4" s="1"/>
  <c r="B11" i="4"/>
  <c r="B12" s="1"/>
  <c r="B13" s="1"/>
  <c r="B14" s="1"/>
  <c r="B15" s="1"/>
  <c r="B16" s="1"/>
  <c r="B17" s="1"/>
  <c r="B18" s="1"/>
  <c r="B19" s="1"/>
  <c r="B20" s="1"/>
  <c r="B21" s="1"/>
  <c r="B22" s="1"/>
  <c r="B23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/>
  <c r="B39" s="1"/>
  <c r="B40" s="1"/>
  <c r="B41" s="1"/>
  <c r="B42" s="1"/>
  <c r="B43" s="1"/>
  <c r="B44" s="1"/>
  <c r="B45" s="1"/>
  <c r="B46" s="1"/>
  <c r="B47" s="1"/>
  <c r="B48" s="1"/>
  <c r="B49"/>
  <c r="B50" s="1"/>
  <c r="B51" s="1"/>
  <c r="B52" s="1"/>
  <c r="B53" s="1"/>
  <c r="B54" s="1"/>
  <c r="B55" s="1"/>
  <c r="B56" s="1"/>
  <c r="B57" s="1"/>
  <c r="B58" s="1"/>
  <c r="B59" s="1"/>
  <c r="B60"/>
  <c r="B61" s="1"/>
  <c r="B62" s="1"/>
  <c r="B63" s="1"/>
  <c r="B64" s="1"/>
  <c r="B65" s="1"/>
  <c r="B66"/>
  <c r="B67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6"/>
  <c r="B7" s="1"/>
  <c r="B8" s="1"/>
  <c r="B9" s="1"/>
  <c r="B10" s="1"/>
  <c r="B5"/>
  <c r="E103"/>
  <c r="E102"/>
  <c r="E101"/>
  <c r="E100"/>
  <c r="E99"/>
  <c r="E102" i="2"/>
  <c r="E103"/>
  <c r="E100"/>
  <c r="E101"/>
  <c r="E99"/>
  <c r="E118" i="1"/>
  <c r="M141" l="1"/>
  <c r="M137"/>
  <c r="M142"/>
  <c r="M140"/>
  <c r="M138"/>
  <c r="M136"/>
  <c r="Z4"/>
  <c r="Z5" s="1"/>
  <c r="Z6" s="1"/>
  <c r="Z7" s="1"/>
  <c r="Z8" s="1"/>
  <c r="Z9" s="1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Z36" s="1"/>
  <c r="Z37" s="1"/>
  <c r="Z38" s="1"/>
  <c r="Z39" s="1"/>
  <c r="Z40" s="1"/>
  <c r="Z41" s="1"/>
  <c r="Z42" s="1"/>
  <c r="Z43" s="1"/>
  <c r="Z44" s="1"/>
  <c r="Z45" s="1"/>
  <c r="Z46" s="1"/>
  <c r="Z47" s="1"/>
  <c r="Z48" s="1"/>
  <c r="Z49" s="1"/>
  <c r="Z50" s="1"/>
  <c r="Z51" s="1"/>
  <c r="Z52" s="1"/>
  <c r="Z53" s="1"/>
  <c r="Z54" s="1"/>
  <c r="Z55" s="1"/>
  <c r="Z56" s="1"/>
  <c r="Z57" s="1"/>
  <c r="Z58" s="1"/>
  <c r="Z59" s="1"/>
  <c r="Z60" s="1"/>
  <c r="Z61" s="1"/>
  <c r="Z62" s="1"/>
  <c r="Z63" s="1"/>
  <c r="Z64" s="1"/>
  <c r="Z65" s="1"/>
  <c r="Z66" s="1"/>
  <c r="Z67" s="1"/>
  <c r="Z68" s="1"/>
  <c r="Z69" s="1"/>
  <c r="Z70" s="1"/>
  <c r="Z71" s="1"/>
  <c r="Z72" s="1"/>
  <c r="Z73" s="1"/>
  <c r="Z74" s="1"/>
  <c r="Z75" s="1"/>
  <c r="Z76" s="1"/>
  <c r="Z77" s="1"/>
  <c r="Z78" s="1"/>
  <c r="Z79" s="1"/>
  <c r="Z80" s="1"/>
  <c r="Z81" s="1"/>
  <c r="Z82" s="1"/>
  <c r="Z83" s="1"/>
  <c r="Z84" s="1"/>
  <c r="Z85" s="1"/>
  <c r="Z86" s="1"/>
  <c r="Z87" s="1"/>
  <c r="Z88" s="1"/>
  <c r="Z89" s="1"/>
  <c r="Z90" s="1"/>
  <c r="Z91" s="1"/>
  <c r="Z92" s="1"/>
  <c r="Z93" s="1"/>
  <c r="Z94" s="1"/>
  <c r="Z95" s="1"/>
  <c r="Z96" s="1"/>
  <c r="Z97" s="1"/>
  <c r="Z98" s="1"/>
  <c r="Z99" s="1"/>
  <c r="Z100" s="1"/>
  <c r="Z101" s="1"/>
  <c r="Z102" s="1"/>
  <c r="Z103" s="1"/>
  <c r="Z104" s="1"/>
  <c r="Z105" s="1"/>
  <c r="Z106" s="1"/>
  <c r="Z107" s="1"/>
  <c r="Z108" s="1"/>
  <c r="Z109" s="1"/>
  <c r="Z110" s="1"/>
  <c r="Z111" s="1"/>
  <c r="C128" s="1"/>
  <c r="C126"/>
  <c r="C132"/>
  <c r="C131"/>
  <c r="M115"/>
  <c r="M123" s="1"/>
  <c r="AG4" i="5"/>
  <c r="AG5" s="1"/>
  <c r="AG6" s="1"/>
  <c r="AG7" s="1"/>
  <c r="AG8" s="1"/>
  <c r="AG9" s="1"/>
  <c r="AG10" s="1"/>
  <c r="AG11" s="1"/>
  <c r="AG12" s="1"/>
  <c r="AG13" s="1"/>
  <c r="AG14" s="1"/>
  <c r="AG15" s="1"/>
  <c r="AG16" s="1"/>
  <c r="AG17" s="1"/>
  <c r="AG18" s="1"/>
  <c r="AG19" s="1"/>
  <c r="AG20" s="1"/>
  <c r="AG21" s="1"/>
  <c r="AG22" s="1"/>
  <c r="AG23" s="1"/>
  <c r="AG24" s="1"/>
  <c r="AG25" s="1"/>
  <c r="AG26" s="1"/>
  <c r="AG27" s="1"/>
  <c r="AB5"/>
  <c r="AB6" s="1"/>
  <c r="AB7" s="1"/>
  <c r="AB8" s="1"/>
  <c r="AB9" s="1"/>
  <c r="AB10" s="1"/>
  <c r="AB11" s="1"/>
  <c r="AB12" s="1"/>
  <c r="AB13" s="1"/>
  <c r="AB14" s="1"/>
  <c r="AB15" s="1"/>
  <c r="AB16" s="1"/>
  <c r="AB17" s="1"/>
  <c r="AB18" s="1"/>
  <c r="AB19" s="1"/>
  <c r="AB20" s="1"/>
  <c r="AB21" s="1"/>
  <c r="AB22" s="1"/>
  <c r="AB23" s="1"/>
  <c r="AB24" s="1"/>
  <c r="AB25" s="1"/>
  <c r="AB26" s="1"/>
  <c r="AB27" s="1"/>
  <c r="AD5"/>
  <c r="AD6" s="1"/>
  <c r="AD7" s="1"/>
  <c r="AD8" s="1"/>
  <c r="AD9" s="1"/>
  <c r="AD10" s="1"/>
  <c r="AD11" s="1"/>
  <c r="AD12" s="1"/>
  <c r="AD13" s="1"/>
  <c r="AD14" s="1"/>
  <c r="AD15" s="1"/>
  <c r="AD16" s="1"/>
  <c r="AD17" s="1"/>
  <c r="AD18" s="1"/>
  <c r="AD19" s="1"/>
  <c r="AD20" s="1"/>
  <c r="AD21" s="1"/>
  <c r="AD22" s="1"/>
  <c r="AD23" s="1"/>
  <c r="AD24" s="1"/>
  <c r="AD25" s="1"/>
  <c r="AD26" s="1"/>
  <c r="AD27" s="1"/>
  <c r="B61" i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5"/>
  <c r="B6" s="1"/>
  <c r="B7"/>
  <c r="B8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39"/>
  <c r="B40" s="1"/>
  <c r="B41"/>
  <c r="B42"/>
  <c r="B43" s="1"/>
  <c r="B44" s="1"/>
  <c r="B45" s="1"/>
  <c r="B46" s="1"/>
  <c r="B47" s="1"/>
  <c r="B48" s="1"/>
  <c r="B49" s="1"/>
  <c r="B50" s="1"/>
  <c r="B23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</calcChain>
</file>

<file path=xl/sharedStrings.xml><?xml version="1.0" encoding="utf-8"?>
<sst xmlns="http://schemas.openxmlformats.org/spreadsheetml/2006/main" count="1264" uniqueCount="163">
  <si>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</si>
  <si>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</si>
  <si>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</si>
  <si>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</si>
  <si>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</si>
  <si>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</si>
  <si>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</si>
  <si>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</si>
  <si>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</si>
  <si>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</si>
  <si>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</si>
  <si>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</si>
  <si>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</si>
  <si>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</si>
  <si>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</si>
  <si>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</si>
  <si>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</si>
  <si>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</si>
  <si>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</si>
  <si>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Core Group</t>
  </si>
  <si>
    <t>Yellow_S09_Redstone_A, redstoner1</t>
  </si>
  <si>
    <t>RED_F11_Jiwani_R, Rafiki6933</t>
  </si>
  <si>
    <t>BLUE F'10 ABRAMS, M, McaLions</t>
  </si>
  <si>
    <t>BROWN F'11 Fazio J, jfazio21</t>
  </si>
  <si>
    <t>BROWN F '11 MALLON, K, ktmallon82</t>
  </si>
  <si>
    <t>BROWN F'11 CAMHI, J, juicecam</t>
  </si>
  <si>
    <t>YELLOW: Friedland, J, jessica.friedland</t>
  </si>
  <si>
    <t>Ppatel FBlue 09, Pjp166</t>
  </si>
  <si>
    <t>Green F '10_H. Wilkinson, hollisw</t>
  </si>
  <si>
    <t>Green A Borys, nd_borys</t>
  </si>
  <si>
    <t>YellowVenzin, mattvenzin</t>
  </si>
  <si>
    <t>GREEN_F10_Lewis_K, keithlewis82</t>
  </si>
  <si>
    <t>KevinM_Brown 1, KevinM_Brown</t>
  </si>
  <si>
    <t>stranger2danger 1, stranger2danger</t>
  </si>
  <si>
    <t>RED S '10 BAIN, J., JBain87</t>
  </si>
  <si>
    <t>YELLOW: D'souza, R, rdsouza9914</t>
  </si>
  <si>
    <t>BROWN F 10 Malin G 1, BROWN F 10 Malin G</t>
  </si>
  <si>
    <t>BROWN_F_10_DEODHAR_M, xFirefox</t>
  </si>
  <si>
    <t>BROWN_S_10_Lafferty_P 1, BROWN_S_10_Lafferty_P</t>
  </si>
  <si>
    <t>GREEN_S11_KOCH_A, akoch25</t>
  </si>
  <si>
    <t>Blue, F11, Jurkiewicz, B, benjurkiewicz</t>
  </si>
  <si>
    <t>Orange_F11_Ahn_T, otlazy</t>
  </si>
  <si>
    <t>Yellow_F11_Sears_P, pjs1085</t>
  </si>
  <si>
    <t>Blue_F11_Fant_R, ryantfant</t>
  </si>
  <si>
    <t>Green 11 Tavares, M, Scalper3</t>
  </si>
  <si>
    <t>BLUE - KastrinosM, strinos01</t>
  </si>
  <si>
    <t>BROWN_F_11_Sugantino_M, MikeSugs13</t>
  </si>
  <si>
    <t xml:space="preserve"> BROWN F '11 SALZMANN, K, ksalzmann</t>
  </si>
  <si>
    <t>GREEN F11 Eisenman, E, eisene</t>
  </si>
  <si>
    <t>dbchrystal 1, dbchrystal</t>
  </si>
  <si>
    <t>YELLOW S'11, LisaK, lisa_kon@yahoo.com</t>
  </si>
  <si>
    <t>Brown F'10, Gray, Lauren, LJGray819</t>
  </si>
  <si>
    <t>Elinka84 1, Elinka84</t>
  </si>
  <si>
    <t>BLUE_F'11_CLIFFORD_R, Cliffdog9999</t>
  </si>
  <si>
    <t>GREEN F'11 Spiegel, D, dergolem</t>
  </si>
  <si>
    <t>BROWN_S_11_Montana_M 1, BROWN_S_11_Montana_M</t>
  </si>
  <si>
    <t>RED_F11_Govil_M, RED_F11_Govil_M</t>
  </si>
  <si>
    <t>BLUE_F11_Schulten_R, Shuggleberry Finn</t>
  </si>
  <si>
    <t>PURPLE_F11_Modisett_M, michael.modisett@gmail.com</t>
  </si>
  <si>
    <t>BLUE_F11_HirschhornJ, joshh031</t>
  </si>
  <si>
    <t>Brown F'11, Reuben,Andrew, Andrew Reuben</t>
  </si>
  <si>
    <t>Green, jkess85, jkess85</t>
  </si>
  <si>
    <t>Blue_F11_Desai_P, pd979</t>
  </si>
  <si>
    <t>RED_Spring_11_achiang 1, RED_Spring_11_achiang</t>
  </si>
  <si>
    <t>(YELLOW_S11_Prigojeva_O), olgagrad</t>
  </si>
  <si>
    <t>GREEN S '11 BRAXTAN, T, thomasbraxtan</t>
  </si>
  <si>
    <t>BROWN F '09 Friedkin M., MarciaFBrownF09</t>
  </si>
  <si>
    <t>GREEN F09 H Chang, stufftodiefor</t>
  </si>
  <si>
    <t>Brown_F_10_Andy_Lin, chlin2006</t>
  </si>
  <si>
    <t>Brown_F_10_Vigneault_H, hcv1116</t>
  </si>
  <si>
    <t>Yellow</t>
  </si>
  <si>
    <t>Red</t>
  </si>
  <si>
    <t>Blue</t>
  </si>
  <si>
    <t>Bown</t>
  </si>
  <si>
    <t>Brown</t>
  </si>
  <si>
    <t>Green</t>
  </si>
  <si>
    <t>BROWN_S_11_Nair_V, vinynair</t>
  </si>
  <si>
    <t>RituJBrownF09 1, RituJBrownF09</t>
  </si>
  <si>
    <t>BROWN F '11 KENT, H, heath.kent</t>
  </si>
  <si>
    <t>Yellow - David Friedman, dave607</t>
  </si>
  <si>
    <t>YELLOW_S11: Andy Deak, deakster15</t>
  </si>
  <si>
    <t>BLUE JoshFrumberg, frumberj</t>
  </si>
  <si>
    <t>BROWN_F_11_Choudhury_J, EyeEss</t>
  </si>
  <si>
    <t>GREEN S '10 ALI, K, BEARS, mamipajami</t>
  </si>
  <si>
    <t>Orange Joe McKeever, njdkick</t>
  </si>
  <si>
    <t>Gold (Y) Spring11 - Dylan, Dakanur</t>
  </si>
  <si>
    <t>Brown F'11, Cohen, Jason, oldhelnewm</t>
  </si>
  <si>
    <t>BROWN_F_10_Lerner_A, abbyml</t>
  </si>
  <si>
    <t>BLUE_F10_Collado_E, ecollado</t>
  </si>
  <si>
    <t>GREEN_F11_Schatz_J, JSCHATZ75</t>
  </si>
  <si>
    <t>Green_Ospina 1, Green_Ospina</t>
  </si>
  <si>
    <t>GREEN_S11_BERENS_J, jerberens</t>
  </si>
  <si>
    <t>BLUE_F11_ROSEMAN_D, BLUE_F11_ROSEMAN_D</t>
  </si>
  <si>
    <t>Camnation Blue F09 FoEvah, camcrews</t>
  </si>
  <si>
    <t>GREEN F09 KWAN K, knawk226</t>
  </si>
  <si>
    <t>Green F09 - McCormick, J, jimjmc</t>
  </si>
  <si>
    <t>RCG-S'09, Le Rob</t>
  </si>
  <si>
    <t>MSeitz Brown F09, likwidpurpose</t>
  </si>
  <si>
    <t>BLUE_F11_DiAntonio_G, mobbdeep422</t>
  </si>
  <si>
    <t>ORANGE F11 Shandler E, jwest44</t>
  </si>
  <si>
    <t>Vanessa Brown F09, vmh219</t>
  </si>
  <si>
    <t>BROWN_F_10_Beller_EA, LizB_Brown</t>
  </si>
  <si>
    <t>BLUE_F11_Green_C, JollyGreen15</t>
  </si>
  <si>
    <t>RED_F11_Venkatraman_C 1, RED_F11_Venkatraman_C</t>
  </si>
  <si>
    <t>dcraymond06 1, dcraymond06</t>
  </si>
  <si>
    <t>Brown_S_10_Cedrone_A 1, Brown_S_10_Cedrone_A</t>
  </si>
  <si>
    <t>BROWN_F_11_Duble_P, Prateek Duble</t>
  </si>
  <si>
    <t>PURPLE 10_KennyE, KennyE_Purple</t>
  </si>
  <si>
    <t>Arrrgh1083 1, Arrrgh1083</t>
  </si>
  <si>
    <t>Katherine Sleeth 1, Katherine Sleeth</t>
  </si>
  <si>
    <t>joem303 1, joem303</t>
  </si>
  <si>
    <t>jaimmewells 1, jaimmewells</t>
  </si>
  <si>
    <t>Scalper3 2, Scalper3</t>
  </si>
  <si>
    <t>?</t>
  </si>
  <si>
    <t>Orange</t>
  </si>
  <si>
    <t>Purple</t>
  </si>
  <si>
    <t xml:space="preserve">Blue </t>
  </si>
  <si>
    <t>Orange F10 Taorminac, TaorminaChris</t>
  </si>
  <si>
    <t>RedSternM-Spring10, RedSternM</t>
  </si>
  <si>
    <t>nevinmouse@hotmail.com 1, nevinmouse@hotmail.com</t>
  </si>
  <si>
    <t>sandra.kort 1, sandra.kort</t>
  </si>
  <si>
    <t>#of Players</t>
  </si>
  <si>
    <t>#</t>
  </si>
  <si>
    <t>Rank for current week</t>
  </si>
  <si>
    <t>Place</t>
  </si>
  <si>
    <t>Yellow (assumed need to check)</t>
  </si>
  <si>
    <t>JTurzer-Purple 1, JTurzer-Purple</t>
  </si>
  <si>
    <t>My Entry</t>
  </si>
  <si>
    <t>PURPLE marcus_III 1, marcus_III</t>
  </si>
  <si>
    <t>BLUE_F_11_Joe_Miller, joem303</t>
  </si>
  <si>
    <t>*PURPLE* Ariel, ariel1794</t>
  </si>
  <si>
    <t>RED Sebastian Pirog, Sebby543</t>
  </si>
  <si>
    <t>mail2sachinmohan 1, mail2sachinmohan</t>
  </si>
  <si>
    <t>yellow_e.rose, yellow_e.rose</t>
  </si>
  <si>
    <t>zschlessel 1, zschlessel</t>
  </si>
  <si>
    <t>Ben Van de Graaf, P F'11, Benjazzaro</t>
  </si>
  <si>
    <t>PURPLE_F11_tracyedappara, tracye2011</t>
  </si>
  <si>
    <t>Green SSM, Samuel.S.Morrow</t>
  </si>
  <si>
    <t>YELLOW_F11: rgibbs, gibznyc</t>
  </si>
  <si>
    <t>Colleen1386 1, Colleen1386</t>
  </si>
  <si>
    <t>Keating, keatinsc</t>
  </si>
  <si>
    <t>ZRob713 YELLOW, ZRob713</t>
  </si>
  <si>
    <t>Nayeem13 1, Nayeem13</t>
  </si>
  <si>
    <t>matt_seeman 1, matt_seeman</t>
  </si>
  <si>
    <t>nbuonome 1, nbuonome</t>
  </si>
  <si>
    <t>swdatta 1, swdatta</t>
  </si>
  <si>
    <t>dpistorino 1, dpistorino</t>
  </si>
  <si>
    <t>Total Points</t>
  </si>
  <si>
    <t>.</t>
  </si>
  <si>
    <t>SUM of Total Weekly Participation Points</t>
  </si>
  <si>
    <t>SUM of Total Winner Weekly Points</t>
  </si>
  <si>
    <t>Winner Weekly Point Totals</t>
  </si>
  <si>
    <t>Participation Weekly Point Totals =1/4 point per person</t>
  </si>
  <si>
    <t>1st</t>
  </si>
  <si>
    <t>2nd</t>
  </si>
  <si>
    <t>3rd</t>
  </si>
  <si>
    <t>4th</t>
  </si>
  <si>
    <t>5th</t>
  </si>
  <si>
    <t>6th</t>
  </si>
  <si>
    <t>7th</t>
  </si>
  <si>
    <t xml:space="preserve">Core Group </t>
  </si>
  <si>
    <t>Total Points for Pigskin Pickem</t>
  </si>
  <si>
    <t>Rank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</si>
</sst>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67"/>
  <sheetViews>
    <sheetView tabSelected="1" workbookViewId="0">
      <selection activeCell="I150" sqref="I150"/>
    </sheetView>
  </sheetViews>
  <sheetFormatPr defaultRowHeight="15"/>
  <cols>
    <col min="2" max="2" width="12.7109375" customWidth="1"/>
    <col min="3" max="3" width="49.140625" customWidth="1"/>
    <col min="4" max="4" width="16" customWidth="1"/>
    <col min="5" max="5" width="14" customWidth="1"/>
    <col min="9" max="9" width="9.140625" customWidth="1"/>
    <col min="13" max="13" width="12.42578125" customWidth="1"/>
  </cols>
  <sheetData>
    <row r="1" spans="1:33" ht="30">
      <c r="A1" t="s">
        <v>122</v>
      </c>
      <c r="B1" s="3" t="s">
        <v>123</v>
      </c>
      <c r="C1" t="s">
        <v>0</v>
      </c>
      <c r="D1" t="s">
        <v>19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Y1" s="6" t="s">
        <v>72</v>
      </c>
      <c r="Z1" s="6" t="s">
        <v>74</v>
      </c>
      <c r="AA1" s="6" t="s">
        <v>75</v>
      </c>
      <c r="AB1" s="6" t="s">
        <v>114</v>
      </c>
      <c r="AC1" s="6" t="s">
        <v>115</v>
      </c>
      <c r="AD1" s="6" t="s">
        <v>71</v>
      </c>
      <c r="AE1" s="6" t="s">
        <v>70</v>
      </c>
      <c r="AF1" s="6" t="s">
        <v>113</v>
      </c>
      <c r="AG1" s="6" t="s">
        <v>148</v>
      </c>
    </row>
    <row r="2" spans="1:33">
      <c r="A2">
        <v>1</v>
      </c>
      <c r="B2">
        <f>1</f>
        <v>1</v>
      </c>
      <c r="C2" t="s">
        <v>50</v>
      </c>
      <c r="D2" t="s">
        <v>70</v>
      </c>
      <c r="E2">
        <v>9</v>
      </c>
      <c r="F2">
        <v>10</v>
      </c>
      <c r="G2">
        <v>6</v>
      </c>
      <c r="H2">
        <v>11</v>
      </c>
      <c r="I2" s="1">
        <v>11</v>
      </c>
      <c r="J2">
        <v>8</v>
      </c>
      <c r="K2">
        <v>0</v>
      </c>
      <c r="L2">
        <v>0</v>
      </c>
      <c r="Y2">
        <f>IF(AND($D2=Y$1,SUM($L2)&gt;0),1,0)</f>
        <v>0</v>
      </c>
      <c r="Z2">
        <f t="shared" ref="Z2:AF2" si="0">IF(AND($D2=Z$1,SUM($L2)&gt;0),1,0)</f>
        <v>0</v>
      </c>
      <c r="AA2">
        <f t="shared" si="0"/>
        <v>0</v>
      </c>
      <c r="AB2">
        <f t="shared" si="0"/>
        <v>0</v>
      </c>
      <c r="AC2">
        <f t="shared" si="0"/>
        <v>0</v>
      </c>
      <c r="AD2">
        <f t="shared" si="0"/>
        <v>0</v>
      </c>
      <c r="AE2">
        <f t="shared" si="0"/>
        <v>0</v>
      </c>
      <c r="AF2">
        <f t="shared" si="0"/>
        <v>0</v>
      </c>
    </row>
    <row r="3" spans="1:33">
      <c r="A3">
        <v>2</v>
      </c>
      <c r="B3">
        <f>IF(G3=G2,B2,A3)</f>
        <v>2</v>
      </c>
      <c r="C3" t="s">
        <v>47</v>
      </c>
      <c r="D3" t="s">
        <v>74</v>
      </c>
      <c r="E3">
        <v>9</v>
      </c>
      <c r="F3">
        <v>13</v>
      </c>
      <c r="G3">
        <v>0</v>
      </c>
      <c r="H3">
        <v>0</v>
      </c>
      <c r="I3" s="7">
        <v>10</v>
      </c>
      <c r="J3">
        <v>10</v>
      </c>
      <c r="K3">
        <v>0</v>
      </c>
      <c r="L3">
        <v>9</v>
      </c>
      <c r="Y3">
        <f>Y2+IF(AND($D3=Y$1,SUM($L3)&gt;0),1,0)</f>
        <v>0</v>
      </c>
      <c r="Z3">
        <f t="shared" ref="Z3:AF3" si="1">Z2+IF(AND($D3=Z$1,SUM($L3)&gt;0),1,0)</f>
        <v>1</v>
      </c>
      <c r="AA3">
        <f t="shared" si="1"/>
        <v>0</v>
      </c>
      <c r="AB3">
        <f t="shared" si="1"/>
        <v>0</v>
      </c>
      <c r="AC3">
        <f t="shared" si="1"/>
        <v>0</v>
      </c>
      <c r="AD3">
        <f t="shared" si="1"/>
        <v>0</v>
      </c>
      <c r="AE3">
        <f t="shared" si="1"/>
        <v>0</v>
      </c>
      <c r="AF3">
        <f t="shared" si="1"/>
        <v>0</v>
      </c>
    </row>
    <row r="4" spans="1:33">
      <c r="A4">
        <v>3</v>
      </c>
      <c r="B4">
        <f>IF(G4=G3,B3,A4)</f>
        <v>3</v>
      </c>
      <c r="C4" t="s">
        <v>20</v>
      </c>
      <c r="D4" t="s">
        <v>70</v>
      </c>
      <c r="E4" s="1">
        <v>12</v>
      </c>
      <c r="F4">
        <v>10</v>
      </c>
      <c r="G4">
        <v>9</v>
      </c>
      <c r="H4">
        <v>9</v>
      </c>
      <c r="I4" s="7">
        <v>10</v>
      </c>
      <c r="J4">
        <v>9</v>
      </c>
      <c r="K4">
        <v>8</v>
      </c>
      <c r="L4">
        <v>8</v>
      </c>
      <c r="Y4">
        <f t="shared" ref="Y4:Y67" si="2">Y3+IF(AND($D4=Y$1,SUM($L4)&gt;0),1,0)</f>
        <v>0</v>
      </c>
      <c r="Z4">
        <f t="shared" ref="Z4:Z67" si="3">Z3+IF(AND($D4=Z$1,SUM($L4)&gt;0),1,0)</f>
        <v>1</v>
      </c>
      <c r="AA4">
        <f t="shared" ref="AA4:AA67" si="4">AA3+IF(AND($D4=AA$1,SUM($L4)&gt;0),1,0)</f>
        <v>0</v>
      </c>
      <c r="AB4">
        <f t="shared" ref="AB4:AB67" si="5">AB3+IF(AND($D4=AB$1,SUM($L4)&gt;0),1,0)</f>
        <v>0</v>
      </c>
      <c r="AC4">
        <f t="shared" ref="AC4:AC67" si="6">AC3+IF(AND($D4=AC$1,SUM($L4)&gt;0),1,0)</f>
        <v>0</v>
      </c>
      <c r="AD4">
        <f t="shared" ref="AD4:AD67" si="7">AD3+IF(AND($D4=AD$1,SUM($L4)&gt;0),1,0)</f>
        <v>0</v>
      </c>
      <c r="AE4">
        <f t="shared" ref="AE4:AE67" si="8">AE3+IF(AND($D4=AE$1,SUM($L4)&gt;0),1,0)</f>
        <v>1</v>
      </c>
      <c r="AF4">
        <f t="shared" ref="AF4:AF67" si="9">AF3+IF(AND($D4=AF$1,SUM($L4)&gt;0),1,0)</f>
        <v>0</v>
      </c>
    </row>
    <row r="5" spans="1:33">
      <c r="A5">
        <v>5</v>
      </c>
      <c r="B5">
        <f>IF(G5=G4,B4,A5)</f>
        <v>5</v>
      </c>
      <c r="C5" t="s">
        <v>94</v>
      </c>
      <c r="D5" t="s">
        <v>75</v>
      </c>
      <c r="E5">
        <v>7</v>
      </c>
      <c r="F5">
        <v>0</v>
      </c>
      <c r="G5">
        <v>11</v>
      </c>
      <c r="H5">
        <v>1</v>
      </c>
      <c r="I5" s="7">
        <v>10</v>
      </c>
      <c r="J5">
        <v>9</v>
      </c>
      <c r="K5">
        <v>7</v>
      </c>
      <c r="L5">
        <v>0</v>
      </c>
      <c r="Y5">
        <f t="shared" si="2"/>
        <v>0</v>
      </c>
      <c r="Z5">
        <f t="shared" si="3"/>
        <v>1</v>
      </c>
      <c r="AA5">
        <f t="shared" si="4"/>
        <v>0</v>
      </c>
      <c r="AB5">
        <f t="shared" si="5"/>
        <v>0</v>
      </c>
      <c r="AC5">
        <f t="shared" si="6"/>
        <v>0</v>
      </c>
      <c r="AD5">
        <f t="shared" si="7"/>
        <v>0</v>
      </c>
      <c r="AE5">
        <f t="shared" si="8"/>
        <v>1</v>
      </c>
      <c r="AF5">
        <f t="shared" si="9"/>
        <v>0</v>
      </c>
    </row>
    <row r="6" spans="1:33">
      <c r="A6">
        <v>4</v>
      </c>
      <c r="B6">
        <f>IF(G6=G5,B5,A6)</f>
        <v>5</v>
      </c>
      <c r="C6" t="s">
        <v>66</v>
      </c>
      <c r="D6" t="s">
        <v>74</v>
      </c>
      <c r="E6">
        <v>8</v>
      </c>
      <c r="F6">
        <v>10</v>
      </c>
      <c r="G6">
        <v>11</v>
      </c>
      <c r="H6">
        <v>10</v>
      </c>
      <c r="I6">
        <v>9</v>
      </c>
      <c r="J6" s="2">
        <v>11</v>
      </c>
      <c r="K6">
        <v>7</v>
      </c>
      <c r="L6" s="2">
        <v>10</v>
      </c>
      <c r="Y6">
        <f t="shared" si="2"/>
        <v>0</v>
      </c>
      <c r="Z6">
        <f t="shared" si="3"/>
        <v>2</v>
      </c>
      <c r="AA6">
        <f t="shared" si="4"/>
        <v>0</v>
      </c>
      <c r="AB6">
        <f t="shared" si="5"/>
        <v>0</v>
      </c>
      <c r="AC6">
        <f t="shared" si="6"/>
        <v>0</v>
      </c>
      <c r="AD6">
        <f t="shared" si="7"/>
        <v>0</v>
      </c>
      <c r="AE6">
        <f t="shared" si="8"/>
        <v>1</v>
      </c>
      <c r="AF6">
        <f t="shared" si="9"/>
        <v>0</v>
      </c>
    </row>
    <row r="7" spans="1:33">
      <c r="A7">
        <v>6</v>
      </c>
      <c r="B7">
        <f>IF(G7=G6,B6,A7)</f>
        <v>6</v>
      </c>
      <c r="C7" t="s">
        <v>38</v>
      </c>
      <c r="D7" t="s">
        <v>74</v>
      </c>
      <c r="E7">
        <v>10</v>
      </c>
      <c r="F7">
        <v>9</v>
      </c>
      <c r="G7">
        <v>10</v>
      </c>
      <c r="H7">
        <v>6</v>
      </c>
      <c r="I7">
        <v>9</v>
      </c>
      <c r="J7" s="2">
        <v>11</v>
      </c>
      <c r="K7">
        <v>4</v>
      </c>
      <c r="L7">
        <v>0</v>
      </c>
      <c r="Y7">
        <f t="shared" si="2"/>
        <v>0</v>
      </c>
      <c r="Z7">
        <f t="shared" si="3"/>
        <v>2</v>
      </c>
      <c r="AA7">
        <f t="shared" si="4"/>
        <v>0</v>
      </c>
      <c r="AB7">
        <f t="shared" si="5"/>
        <v>0</v>
      </c>
      <c r="AC7">
        <f t="shared" si="6"/>
        <v>0</v>
      </c>
      <c r="AD7">
        <f t="shared" si="7"/>
        <v>0</v>
      </c>
      <c r="AE7">
        <f t="shared" si="8"/>
        <v>1</v>
      </c>
      <c r="AF7">
        <f t="shared" si="9"/>
        <v>0</v>
      </c>
    </row>
    <row r="8" spans="1:33">
      <c r="A8">
        <v>7</v>
      </c>
      <c r="B8">
        <f>IF(G8=G7,B7,A8)</f>
        <v>7</v>
      </c>
      <c r="C8" t="s">
        <v>26</v>
      </c>
      <c r="D8" t="s">
        <v>70</v>
      </c>
      <c r="E8" s="2">
        <v>11</v>
      </c>
      <c r="F8">
        <v>13</v>
      </c>
      <c r="G8" s="2">
        <v>12</v>
      </c>
      <c r="H8">
        <v>12</v>
      </c>
      <c r="I8">
        <v>9</v>
      </c>
      <c r="J8">
        <v>10</v>
      </c>
      <c r="K8">
        <v>7</v>
      </c>
      <c r="L8">
        <v>7</v>
      </c>
      <c r="Y8">
        <f t="shared" si="2"/>
        <v>0</v>
      </c>
      <c r="Z8">
        <f t="shared" si="3"/>
        <v>2</v>
      </c>
      <c r="AA8">
        <f t="shared" si="4"/>
        <v>0</v>
      </c>
      <c r="AB8">
        <f t="shared" si="5"/>
        <v>0</v>
      </c>
      <c r="AC8">
        <f t="shared" si="6"/>
        <v>0</v>
      </c>
      <c r="AD8">
        <f t="shared" si="7"/>
        <v>0</v>
      </c>
      <c r="AE8">
        <f t="shared" si="8"/>
        <v>2</v>
      </c>
      <c r="AF8">
        <f t="shared" si="9"/>
        <v>0</v>
      </c>
    </row>
    <row r="9" spans="1:33">
      <c r="A9">
        <v>8</v>
      </c>
      <c r="B9">
        <f>IF(G9=G8,B8,A9)</f>
        <v>8</v>
      </c>
      <c r="C9" t="s">
        <v>59</v>
      </c>
      <c r="D9" t="s">
        <v>72</v>
      </c>
      <c r="E9">
        <v>9</v>
      </c>
      <c r="F9">
        <v>13</v>
      </c>
      <c r="G9" s="1">
        <v>13</v>
      </c>
      <c r="H9">
        <v>9</v>
      </c>
      <c r="I9">
        <v>9</v>
      </c>
      <c r="J9">
        <v>10</v>
      </c>
      <c r="K9">
        <v>6</v>
      </c>
      <c r="L9">
        <v>8</v>
      </c>
      <c r="Y9">
        <f t="shared" si="2"/>
        <v>1</v>
      </c>
      <c r="Z9">
        <f t="shared" si="3"/>
        <v>2</v>
      </c>
      <c r="AA9">
        <f t="shared" si="4"/>
        <v>0</v>
      </c>
      <c r="AB9">
        <f t="shared" si="5"/>
        <v>0</v>
      </c>
      <c r="AC9">
        <f t="shared" si="6"/>
        <v>0</v>
      </c>
      <c r="AD9">
        <f t="shared" si="7"/>
        <v>0</v>
      </c>
      <c r="AE9">
        <f t="shared" si="8"/>
        <v>2</v>
      </c>
      <c r="AF9">
        <f t="shared" si="9"/>
        <v>0</v>
      </c>
    </row>
    <row r="10" spans="1:33">
      <c r="A10">
        <v>9</v>
      </c>
      <c r="B10">
        <f>IF(G10=G9,B9,A10)</f>
        <v>9</v>
      </c>
      <c r="C10" t="s">
        <v>95</v>
      </c>
      <c r="D10" t="s">
        <v>75</v>
      </c>
      <c r="E10">
        <v>7</v>
      </c>
      <c r="F10" s="7">
        <v>14</v>
      </c>
      <c r="G10">
        <v>10</v>
      </c>
      <c r="H10">
        <v>12</v>
      </c>
      <c r="I10">
        <v>9</v>
      </c>
      <c r="J10">
        <v>9</v>
      </c>
      <c r="K10" s="2">
        <v>9</v>
      </c>
      <c r="L10" s="1">
        <v>11</v>
      </c>
      <c r="Y10">
        <f t="shared" si="2"/>
        <v>1</v>
      </c>
      <c r="Z10">
        <f t="shared" si="3"/>
        <v>2</v>
      </c>
      <c r="AA10">
        <f t="shared" si="4"/>
        <v>1</v>
      </c>
      <c r="AB10">
        <f t="shared" si="5"/>
        <v>0</v>
      </c>
      <c r="AC10">
        <f t="shared" si="6"/>
        <v>0</v>
      </c>
      <c r="AD10">
        <f t="shared" si="7"/>
        <v>0</v>
      </c>
      <c r="AE10">
        <f t="shared" si="8"/>
        <v>2</v>
      </c>
      <c r="AF10">
        <f t="shared" si="9"/>
        <v>0</v>
      </c>
    </row>
    <row r="11" spans="1:33">
      <c r="A11">
        <v>10</v>
      </c>
      <c r="B11">
        <f>IF(G11=G10,B10,A11)</f>
        <v>10</v>
      </c>
      <c r="C11" t="s">
        <v>69</v>
      </c>
      <c r="D11" t="s">
        <v>74</v>
      </c>
      <c r="E11">
        <v>8</v>
      </c>
      <c r="F11">
        <v>11</v>
      </c>
      <c r="G11">
        <v>9</v>
      </c>
      <c r="H11">
        <v>10</v>
      </c>
      <c r="I11">
        <v>9</v>
      </c>
      <c r="J11">
        <v>9</v>
      </c>
      <c r="K11" s="2">
        <v>9</v>
      </c>
      <c r="L11" s="2">
        <v>10</v>
      </c>
      <c r="Y11">
        <f t="shared" si="2"/>
        <v>1</v>
      </c>
      <c r="Z11">
        <f t="shared" si="3"/>
        <v>3</v>
      </c>
      <c r="AA11">
        <f t="shared" si="4"/>
        <v>1</v>
      </c>
      <c r="AB11">
        <f t="shared" si="5"/>
        <v>0</v>
      </c>
      <c r="AC11">
        <f t="shared" si="6"/>
        <v>0</v>
      </c>
      <c r="AD11">
        <f t="shared" si="7"/>
        <v>0</v>
      </c>
      <c r="AE11">
        <f t="shared" si="8"/>
        <v>2</v>
      </c>
      <c r="AF11">
        <f t="shared" si="9"/>
        <v>0</v>
      </c>
    </row>
    <row r="12" spans="1:33">
      <c r="A12">
        <v>11</v>
      </c>
      <c r="B12">
        <f>IF(G12=G11,B11,A12)</f>
        <v>11</v>
      </c>
      <c r="C12" t="s">
        <v>128</v>
      </c>
      <c r="D12" t="s">
        <v>115</v>
      </c>
      <c r="E12">
        <v>0</v>
      </c>
      <c r="F12">
        <v>0</v>
      </c>
      <c r="G12">
        <v>0</v>
      </c>
      <c r="H12">
        <v>0</v>
      </c>
      <c r="I12">
        <v>9</v>
      </c>
      <c r="J12">
        <v>9</v>
      </c>
      <c r="K12">
        <v>8</v>
      </c>
      <c r="L12" s="2">
        <v>10</v>
      </c>
      <c r="Y12">
        <f t="shared" si="2"/>
        <v>1</v>
      </c>
      <c r="Z12">
        <f t="shared" si="3"/>
        <v>3</v>
      </c>
      <c r="AA12">
        <f t="shared" si="4"/>
        <v>1</v>
      </c>
      <c r="AB12">
        <f t="shared" si="5"/>
        <v>0</v>
      </c>
      <c r="AC12">
        <f t="shared" si="6"/>
        <v>1</v>
      </c>
      <c r="AD12">
        <f t="shared" si="7"/>
        <v>0</v>
      </c>
      <c r="AE12">
        <f t="shared" si="8"/>
        <v>2</v>
      </c>
      <c r="AF12">
        <f t="shared" si="9"/>
        <v>0</v>
      </c>
    </row>
    <row r="13" spans="1:33">
      <c r="A13">
        <v>13</v>
      </c>
      <c r="B13">
        <f>IF(G13=G12,B12,A13)</f>
        <v>13</v>
      </c>
      <c r="C13" t="s">
        <v>57</v>
      </c>
      <c r="D13" t="s">
        <v>72</v>
      </c>
      <c r="E13">
        <v>9</v>
      </c>
      <c r="F13">
        <v>12</v>
      </c>
      <c r="G13">
        <v>11</v>
      </c>
      <c r="H13">
        <v>9</v>
      </c>
      <c r="I13">
        <v>9</v>
      </c>
      <c r="J13">
        <v>9</v>
      </c>
      <c r="K13">
        <v>8</v>
      </c>
      <c r="L13">
        <v>7</v>
      </c>
      <c r="Y13">
        <f t="shared" si="2"/>
        <v>2</v>
      </c>
      <c r="Z13">
        <f t="shared" si="3"/>
        <v>3</v>
      </c>
      <c r="AA13">
        <f t="shared" si="4"/>
        <v>1</v>
      </c>
      <c r="AB13">
        <f t="shared" si="5"/>
        <v>0</v>
      </c>
      <c r="AC13">
        <f t="shared" si="6"/>
        <v>1</v>
      </c>
      <c r="AD13">
        <f t="shared" si="7"/>
        <v>0</v>
      </c>
      <c r="AE13">
        <f t="shared" si="8"/>
        <v>2</v>
      </c>
      <c r="AF13">
        <f t="shared" si="9"/>
        <v>0</v>
      </c>
    </row>
    <row r="14" spans="1:33">
      <c r="A14">
        <v>14</v>
      </c>
      <c r="B14">
        <f>IF(G14=G13,B13,A14)</f>
        <v>14</v>
      </c>
      <c r="C14" t="s">
        <v>28</v>
      </c>
      <c r="D14" t="s">
        <v>75</v>
      </c>
      <c r="E14" s="2">
        <v>11</v>
      </c>
      <c r="F14">
        <v>11</v>
      </c>
      <c r="G14">
        <v>0</v>
      </c>
      <c r="H14">
        <v>12</v>
      </c>
      <c r="I14">
        <v>9</v>
      </c>
      <c r="J14">
        <v>9</v>
      </c>
      <c r="K14">
        <v>7</v>
      </c>
      <c r="L14">
        <v>9</v>
      </c>
      <c r="Y14">
        <f t="shared" si="2"/>
        <v>2</v>
      </c>
      <c r="Z14">
        <f t="shared" si="3"/>
        <v>3</v>
      </c>
      <c r="AA14">
        <f t="shared" si="4"/>
        <v>2</v>
      </c>
      <c r="AB14">
        <f t="shared" si="5"/>
        <v>0</v>
      </c>
      <c r="AC14">
        <f t="shared" si="6"/>
        <v>1</v>
      </c>
      <c r="AD14">
        <f t="shared" si="7"/>
        <v>0</v>
      </c>
      <c r="AE14">
        <f t="shared" si="8"/>
        <v>2</v>
      </c>
      <c r="AF14">
        <f t="shared" si="9"/>
        <v>0</v>
      </c>
    </row>
    <row r="15" spans="1:33">
      <c r="A15">
        <v>12</v>
      </c>
      <c r="B15">
        <f>IF(G15=G14,B14,A15)</f>
        <v>12</v>
      </c>
      <c r="C15" t="s">
        <v>35</v>
      </c>
      <c r="D15" t="s">
        <v>70</v>
      </c>
      <c r="E15">
        <v>10</v>
      </c>
      <c r="F15">
        <v>1</v>
      </c>
      <c r="G15">
        <v>9</v>
      </c>
      <c r="H15">
        <v>11</v>
      </c>
      <c r="I15">
        <v>9</v>
      </c>
      <c r="J15">
        <v>9</v>
      </c>
      <c r="K15">
        <v>7</v>
      </c>
      <c r="L15">
        <v>9</v>
      </c>
      <c r="Y15">
        <f t="shared" si="2"/>
        <v>2</v>
      </c>
      <c r="Z15">
        <f t="shared" si="3"/>
        <v>3</v>
      </c>
      <c r="AA15">
        <f t="shared" si="4"/>
        <v>2</v>
      </c>
      <c r="AB15">
        <f t="shared" si="5"/>
        <v>0</v>
      </c>
      <c r="AC15">
        <f t="shared" si="6"/>
        <v>1</v>
      </c>
      <c r="AD15">
        <f t="shared" si="7"/>
        <v>0</v>
      </c>
      <c r="AE15">
        <f t="shared" si="8"/>
        <v>3</v>
      </c>
      <c r="AF15">
        <f t="shared" si="9"/>
        <v>0</v>
      </c>
    </row>
    <row r="16" spans="1:33">
      <c r="A16">
        <v>16</v>
      </c>
      <c r="B16">
        <f>IF(G16=G15,B15,A16)</f>
        <v>16</v>
      </c>
      <c r="C16" t="s">
        <v>36</v>
      </c>
      <c r="D16" t="s">
        <v>74</v>
      </c>
      <c r="E16">
        <v>10</v>
      </c>
      <c r="F16">
        <v>9</v>
      </c>
      <c r="G16">
        <v>8</v>
      </c>
      <c r="H16">
        <v>11</v>
      </c>
      <c r="I16">
        <v>9</v>
      </c>
      <c r="J16">
        <v>8</v>
      </c>
      <c r="K16">
        <v>8</v>
      </c>
      <c r="L16">
        <v>7</v>
      </c>
      <c r="Y16">
        <f t="shared" si="2"/>
        <v>2</v>
      </c>
      <c r="Z16">
        <f t="shared" si="3"/>
        <v>4</v>
      </c>
      <c r="AA16">
        <f t="shared" si="4"/>
        <v>2</v>
      </c>
      <c r="AB16">
        <f t="shared" si="5"/>
        <v>0</v>
      </c>
      <c r="AC16">
        <f t="shared" si="6"/>
        <v>1</v>
      </c>
      <c r="AD16">
        <f t="shared" si="7"/>
        <v>0</v>
      </c>
      <c r="AE16">
        <f t="shared" si="8"/>
        <v>3</v>
      </c>
      <c r="AF16">
        <f t="shared" si="9"/>
        <v>0</v>
      </c>
    </row>
    <row r="17" spans="1:32">
      <c r="A17">
        <v>15</v>
      </c>
      <c r="B17">
        <f>IF(G17=G16,B16,A17)</f>
        <v>15</v>
      </c>
      <c r="C17" t="s">
        <v>48</v>
      </c>
      <c r="D17" t="s">
        <v>75</v>
      </c>
      <c r="E17">
        <v>9</v>
      </c>
      <c r="F17">
        <v>12</v>
      </c>
      <c r="G17">
        <v>10</v>
      </c>
      <c r="H17">
        <v>10</v>
      </c>
      <c r="I17">
        <v>9</v>
      </c>
      <c r="J17">
        <v>8</v>
      </c>
      <c r="K17">
        <v>8</v>
      </c>
      <c r="L17">
        <v>7</v>
      </c>
      <c r="Y17">
        <f t="shared" si="2"/>
        <v>2</v>
      </c>
      <c r="Z17">
        <f t="shared" si="3"/>
        <v>4</v>
      </c>
      <c r="AA17">
        <f t="shared" si="4"/>
        <v>3</v>
      </c>
      <c r="AB17">
        <f t="shared" si="5"/>
        <v>0</v>
      </c>
      <c r="AC17">
        <f t="shared" si="6"/>
        <v>1</v>
      </c>
      <c r="AD17">
        <f t="shared" si="7"/>
        <v>0</v>
      </c>
      <c r="AE17">
        <f t="shared" si="8"/>
        <v>3</v>
      </c>
      <c r="AF17">
        <f t="shared" si="9"/>
        <v>0</v>
      </c>
    </row>
    <row r="18" spans="1:32">
      <c r="A18">
        <v>17</v>
      </c>
      <c r="B18">
        <f>IF(G18=G17,B17,A18)</f>
        <v>17</v>
      </c>
      <c r="C18" t="s">
        <v>68</v>
      </c>
      <c r="D18" t="s">
        <v>74</v>
      </c>
      <c r="E18">
        <v>8</v>
      </c>
      <c r="F18">
        <v>11</v>
      </c>
      <c r="G18">
        <v>8</v>
      </c>
      <c r="H18">
        <v>11</v>
      </c>
      <c r="I18">
        <v>9</v>
      </c>
      <c r="J18">
        <v>5</v>
      </c>
      <c r="K18">
        <v>7</v>
      </c>
      <c r="L18">
        <v>8</v>
      </c>
      <c r="Y18">
        <f t="shared" si="2"/>
        <v>2</v>
      </c>
      <c r="Z18">
        <f t="shared" si="3"/>
        <v>5</v>
      </c>
      <c r="AA18">
        <f t="shared" si="4"/>
        <v>3</v>
      </c>
      <c r="AB18">
        <f t="shared" si="5"/>
        <v>0</v>
      </c>
      <c r="AC18">
        <f t="shared" si="6"/>
        <v>1</v>
      </c>
      <c r="AD18">
        <f t="shared" si="7"/>
        <v>0</v>
      </c>
      <c r="AE18">
        <f t="shared" si="8"/>
        <v>3</v>
      </c>
      <c r="AF18">
        <f t="shared" si="9"/>
        <v>0</v>
      </c>
    </row>
    <row r="19" spans="1:32">
      <c r="A19">
        <v>18</v>
      </c>
      <c r="B19">
        <f>IF(G19=G18,B18,A19)</f>
        <v>18</v>
      </c>
      <c r="C19" t="s">
        <v>93</v>
      </c>
      <c r="D19" t="s">
        <v>72</v>
      </c>
      <c r="E19">
        <v>7</v>
      </c>
      <c r="F19" s="1">
        <v>15</v>
      </c>
      <c r="G19">
        <v>9</v>
      </c>
      <c r="H19">
        <v>0</v>
      </c>
      <c r="I19">
        <v>9</v>
      </c>
      <c r="J19">
        <v>0</v>
      </c>
      <c r="K19">
        <v>0</v>
      </c>
      <c r="L19">
        <v>0</v>
      </c>
      <c r="Y19">
        <f t="shared" si="2"/>
        <v>2</v>
      </c>
      <c r="Z19">
        <f t="shared" si="3"/>
        <v>5</v>
      </c>
      <c r="AA19">
        <f t="shared" si="4"/>
        <v>3</v>
      </c>
      <c r="AB19">
        <f t="shared" si="5"/>
        <v>0</v>
      </c>
      <c r="AC19">
        <f t="shared" si="6"/>
        <v>1</v>
      </c>
      <c r="AD19">
        <f t="shared" si="7"/>
        <v>0</v>
      </c>
      <c r="AE19">
        <f t="shared" si="8"/>
        <v>3</v>
      </c>
      <c r="AF19">
        <f t="shared" si="9"/>
        <v>0</v>
      </c>
    </row>
    <row r="20" spans="1:32">
      <c r="A20">
        <v>19</v>
      </c>
      <c r="B20">
        <f>IF(G20=G19,B19,A20)</f>
        <v>19</v>
      </c>
      <c r="C20" t="s">
        <v>84</v>
      </c>
      <c r="D20" t="s">
        <v>114</v>
      </c>
      <c r="E20">
        <v>8</v>
      </c>
      <c r="F20">
        <v>13</v>
      </c>
      <c r="G20">
        <v>10</v>
      </c>
      <c r="H20">
        <v>0</v>
      </c>
      <c r="I20">
        <v>8</v>
      </c>
      <c r="J20" s="1">
        <v>12</v>
      </c>
      <c r="K20">
        <v>4</v>
      </c>
      <c r="L20">
        <v>7</v>
      </c>
      <c r="Y20">
        <f t="shared" si="2"/>
        <v>2</v>
      </c>
      <c r="Z20">
        <f t="shared" si="3"/>
        <v>5</v>
      </c>
      <c r="AA20">
        <f t="shared" si="4"/>
        <v>3</v>
      </c>
      <c r="AB20">
        <f t="shared" si="5"/>
        <v>1</v>
      </c>
      <c r="AC20">
        <f t="shared" si="6"/>
        <v>1</v>
      </c>
      <c r="AD20">
        <f t="shared" si="7"/>
        <v>0</v>
      </c>
      <c r="AE20">
        <f t="shared" si="8"/>
        <v>3</v>
      </c>
      <c r="AF20">
        <f t="shared" si="9"/>
        <v>0</v>
      </c>
    </row>
    <row r="21" spans="1:32">
      <c r="A21">
        <v>20</v>
      </c>
      <c r="B21">
        <f>IF(G21=G20,B20,A21)</f>
        <v>19</v>
      </c>
      <c r="C21" t="s">
        <v>92</v>
      </c>
      <c r="D21" t="s">
        <v>72</v>
      </c>
      <c r="E21">
        <v>8</v>
      </c>
      <c r="F21">
        <v>12</v>
      </c>
      <c r="G21">
        <v>10</v>
      </c>
      <c r="H21">
        <v>10</v>
      </c>
      <c r="I21">
        <v>8</v>
      </c>
      <c r="J21" s="2">
        <v>11</v>
      </c>
      <c r="K21" s="2">
        <v>9</v>
      </c>
      <c r="L21">
        <v>8</v>
      </c>
      <c r="Y21">
        <f t="shared" si="2"/>
        <v>3</v>
      </c>
      <c r="Z21">
        <f t="shared" si="3"/>
        <v>5</v>
      </c>
      <c r="AA21">
        <f t="shared" si="4"/>
        <v>3</v>
      </c>
      <c r="AB21">
        <f t="shared" si="5"/>
        <v>1</v>
      </c>
      <c r="AC21">
        <f t="shared" si="6"/>
        <v>1</v>
      </c>
      <c r="AD21">
        <f t="shared" si="7"/>
        <v>0</v>
      </c>
      <c r="AE21">
        <f t="shared" si="8"/>
        <v>3</v>
      </c>
      <c r="AF21">
        <f t="shared" si="9"/>
        <v>0</v>
      </c>
    </row>
    <row r="22" spans="1:32">
      <c r="A22">
        <v>21</v>
      </c>
      <c r="B22">
        <f>IF(G22=G21,B21,A22)</f>
        <v>21</v>
      </c>
      <c r="C22" t="s">
        <v>23</v>
      </c>
      <c r="D22" t="s">
        <v>74</v>
      </c>
      <c r="E22" s="2">
        <v>11</v>
      </c>
      <c r="F22">
        <v>13</v>
      </c>
      <c r="G22">
        <v>11</v>
      </c>
      <c r="H22">
        <v>10</v>
      </c>
      <c r="I22">
        <v>8</v>
      </c>
      <c r="J22" s="2">
        <v>11</v>
      </c>
      <c r="K22">
        <v>8</v>
      </c>
      <c r="L22">
        <v>8</v>
      </c>
      <c r="Y22">
        <f t="shared" si="2"/>
        <v>3</v>
      </c>
      <c r="Z22">
        <f t="shared" si="3"/>
        <v>6</v>
      </c>
      <c r="AA22">
        <f t="shared" si="4"/>
        <v>3</v>
      </c>
      <c r="AB22">
        <f t="shared" si="5"/>
        <v>1</v>
      </c>
      <c r="AC22">
        <f t="shared" si="6"/>
        <v>1</v>
      </c>
      <c r="AD22">
        <f t="shared" si="7"/>
        <v>0</v>
      </c>
      <c r="AE22">
        <f t="shared" si="8"/>
        <v>3</v>
      </c>
      <c r="AF22">
        <f t="shared" si="9"/>
        <v>0</v>
      </c>
    </row>
    <row r="23" spans="1:32">
      <c r="A23">
        <v>24</v>
      </c>
      <c r="B23">
        <f>IF(G23=G22,B22,A23)</f>
        <v>24</v>
      </c>
      <c r="C23" t="s">
        <v>44</v>
      </c>
      <c r="D23" t="s">
        <v>75</v>
      </c>
      <c r="E23">
        <v>10</v>
      </c>
      <c r="F23">
        <v>9</v>
      </c>
      <c r="G23">
        <v>8</v>
      </c>
      <c r="H23">
        <v>10</v>
      </c>
      <c r="I23">
        <v>8</v>
      </c>
      <c r="J23" s="2">
        <v>11</v>
      </c>
      <c r="K23">
        <v>7</v>
      </c>
      <c r="L23">
        <v>0</v>
      </c>
      <c r="Y23">
        <f t="shared" si="2"/>
        <v>3</v>
      </c>
      <c r="Z23">
        <f t="shared" si="3"/>
        <v>6</v>
      </c>
      <c r="AA23">
        <f t="shared" si="4"/>
        <v>3</v>
      </c>
      <c r="AB23">
        <f t="shared" si="5"/>
        <v>1</v>
      </c>
      <c r="AC23">
        <f t="shared" si="6"/>
        <v>1</v>
      </c>
      <c r="AD23">
        <f t="shared" si="7"/>
        <v>0</v>
      </c>
      <c r="AE23">
        <f t="shared" si="8"/>
        <v>3</v>
      </c>
      <c r="AF23">
        <f t="shared" si="9"/>
        <v>0</v>
      </c>
    </row>
    <row r="24" spans="1:32">
      <c r="A24">
        <v>23</v>
      </c>
      <c r="B24">
        <f>IF(G24=G23,B23,A24)</f>
        <v>23</v>
      </c>
      <c r="C24" t="s">
        <v>53</v>
      </c>
      <c r="D24" t="s">
        <v>72</v>
      </c>
      <c r="E24">
        <v>9</v>
      </c>
      <c r="F24">
        <v>11</v>
      </c>
      <c r="G24">
        <v>11</v>
      </c>
      <c r="H24">
        <v>11</v>
      </c>
      <c r="I24">
        <v>8</v>
      </c>
      <c r="J24">
        <v>10</v>
      </c>
      <c r="K24">
        <v>8</v>
      </c>
      <c r="L24" s="2">
        <v>10</v>
      </c>
      <c r="Y24">
        <f t="shared" si="2"/>
        <v>4</v>
      </c>
      <c r="Z24">
        <f t="shared" si="3"/>
        <v>6</v>
      </c>
      <c r="AA24">
        <f t="shared" si="4"/>
        <v>3</v>
      </c>
      <c r="AB24">
        <f t="shared" si="5"/>
        <v>1</v>
      </c>
      <c r="AC24">
        <f t="shared" si="6"/>
        <v>1</v>
      </c>
      <c r="AD24">
        <f t="shared" si="7"/>
        <v>0</v>
      </c>
      <c r="AE24">
        <f t="shared" si="8"/>
        <v>3</v>
      </c>
      <c r="AF24">
        <f t="shared" si="9"/>
        <v>0</v>
      </c>
    </row>
    <row r="25" spans="1:32">
      <c r="A25">
        <v>25</v>
      </c>
      <c r="B25">
        <f>IF(G25=G24,B24,A25)</f>
        <v>25</v>
      </c>
      <c r="C25" t="s">
        <v>62</v>
      </c>
      <c r="D25" t="s">
        <v>72</v>
      </c>
      <c r="E25">
        <v>9</v>
      </c>
      <c r="F25">
        <v>11</v>
      </c>
      <c r="G25">
        <v>9</v>
      </c>
      <c r="H25">
        <v>11</v>
      </c>
      <c r="I25">
        <v>8</v>
      </c>
      <c r="J25">
        <v>10</v>
      </c>
      <c r="K25">
        <v>8</v>
      </c>
      <c r="L25">
        <v>9</v>
      </c>
      <c r="Y25">
        <f t="shared" si="2"/>
        <v>5</v>
      </c>
      <c r="Z25">
        <f t="shared" si="3"/>
        <v>6</v>
      </c>
      <c r="AA25">
        <f t="shared" si="4"/>
        <v>3</v>
      </c>
      <c r="AB25">
        <f t="shared" si="5"/>
        <v>1</v>
      </c>
      <c r="AC25">
        <f t="shared" si="6"/>
        <v>1</v>
      </c>
      <c r="AD25">
        <f t="shared" si="7"/>
        <v>0</v>
      </c>
      <c r="AE25">
        <f t="shared" si="8"/>
        <v>3</v>
      </c>
      <c r="AF25">
        <f t="shared" si="9"/>
        <v>0</v>
      </c>
    </row>
    <row r="26" spans="1:32">
      <c r="A26">
        <v>22</v>
      </c>
      <c r="B26">
        <f>IF(G26=G25,B25,A26)</f>
        <v>22</v>
      </c>
      <c r="C26" t="s">
        <v>102</v>
      </c>
      <c r="D26" t="s">
        <v>72</v>
      </c>
      <c r="E26">
        <v>6</v>
      </c>
      <c r="F26">
        <v>12</v>
      </c>
      <c r="G26">
        <v>11</v>
      </c>
      <c r="H26">
        <v>12</v>
      </c>
      <c r="I26">
        <v>8</v>
      </c>
      <c r="J26">
        <v>10</v>
      </c>
      <c r="K26">
        <v>7</v>
      </c>
      <c r="L26">
        <v>9</v>
      </c>
      <c r="Y26">
        <f t="shared" si="2"/>
        <v>6</v>
      </c>
      <c r="Z26">
        <f t="shared" si="3"/>
        <v>6</v>
      </c>
      <c r="AA26">
        <f t="shared" si="4"/>
        <v>3</v>
      </c>
      <c r="AB26">
        <f t="shared" si="5"/>
        <v>1</v>
      </c>
      <c r="AC26">
        <f t="shared" si="6"/>
        <v>1</v>
      </c>
      <c r="AD26">
        <f t="shared" si="7"/>
        <v>0</v>
      </c>
      <c r="AE26">
        <f t="shared" si="8"/>
        <v>3</v>
      </c>
      <c r="AF26">
        <f t="shared" si="9"/>
        <v>0</v>
      </c>
    </row>
    <row r="27" spans="1:32">
      <c r="A27">
        <v>28</v>
      </c>
      <c r="B27">
        <f>IF(G27=G26,B26,A27)</f>
        <v>28</v>
      </c>
      <c r="C27" t="s">
        <v>42</v>
      </c>
      <c r="D27" t="s">
        <v>70</v>
      </c>
      <c r="E27">
        <v>10</v>
      </c>
      <c r="F27">
        <v>12</v>
      </c>
      <c r="G27">
        <v>10</v>
      </c>
      <c r="H27">
        <v>10</v>
      </c>
      <c r="I27">
        <v>8</v>
      </c>
      <c r="J27">
        <v>10</v>
      </c>
      <c r="K27">
        <v>6</v>
      </c>
      <c r="L27" s="2">
        <v>10</v>
      </c>
      <c r="Y27">
        <f t="shared" si="2"/>
        <v>6</v>
      </c>
      <c r="Z27">
        <f t="shared" si="3"/>
        <v>6</v>
      </c>
      <c r="AA27">
        <f t="shared" si="4"/>
        <v>3</v>
      </c>
      <c r="AB27">
        <f t="shared" si="5"/>
        <v>1</v>
      </c>
      <c r="AC27">
        <f t="shared" si="6"/>
        <v>1</v>
      </c>
      <c r="AD27">
        <f t="shared" si="7"/>
        <v>0</v>
      </c>
      <c r="AE27">
        <f t="shared" si="8"/>
        <v>4</v>
      </c>
      <c r="AF27">
        <f t="shared" si="9"/>
        <v>0</v>
      </c>
    </row>
    <row r="28" spans="1:32">
      <c r="A28">
        <v>30</v>
      </c>
      <c r="B28">
        <f>IF(G28=G27,B27,A28)</f>
        <v>28</v>
      </c>
      <c r="C28" t="s">
        <v>58</v>
      </c>
      <c r="D28" t="s">
        <v>115</v>
      </c>
      <c r="E28">
        <v>9</v>
      </c>
      <c r="F28">
        <v>12</v>
      </c>
      <c r="G28">
        <v>10</v>
      </c>
      <c r="H28">
        <v>11</v>
      </c>
      <c r="I28">
        <v>8</v>
      </c>
      <c r="J28">
        <v>10</v>
      </c>
      <c r="K28">
        <v>6</v>
      </c>
      <c r="L28">
        <v>9</v>
      </c>
      <c r="Y28">
        <f t="shared" si="2"/>
        <v>6</v>
      </c>
      <c r="Z28">
        <f t="shared" si="3"/>
        <v>6</v>
      </c>
      <c r="AA28">
        <f t="shared" si="4"/>
        <v>3</v>
      </c>
      <c r="AB28">
        <f t="shared" si="5"/>
        <v>1</v>
      </c>
      <c r="AC28">
        <f t="shared" si="6"/>
        <v>2</v>
      </c>
      <c r="AD28">
        <f t="shared" si="7"/>
        <v>0</v>
      </c>
      <c r="AE28">
        <f t="shared" si="8"/>
        <v>4</v>
      </c>
      <c r="AF28">
        <f t="shared" si="9"/>
        <v>0</v>
      </c>
    </row>
    <row r="29" spans="1:32">
      <c r="A29">
        <v>29</v>
      </c>
      <c r="B29">
        <f>IF(G29=G28,B28,A29)</f>
        <v>29</v>
      </c>
      <c r="C29" t="s">
        <v>46</v>
      </c>
      <c r="D29" t="s">
        <v>74</v>
      </c>
      <c r="E29">
        <v>9</v>
      </c>
      <c r="F29">
        <v>12</v>
      </c>
      <c r="G29">
        <v>8</v>
      </c>
      <c r="H29">
        <v>9</v>
      </c>
      <c r="I29">
        <v>8</v>
      </c>
      <c r="J29">
        <v>9</v>
      </c>
      <c r="K29" s="2">
        <v>9</v>
      </c>
      <c r="L29">
        <v>9</v>
      </c>
      <c r="Y29">
        <f t="shared" si="2"/>
        <v>6</v>
      </c>
      <c r="Z29">
        <f t="shared" si="3"/>
        <v>7</v>
      </c>
      <c r="AA29">
        <f t="shared" si="4"/>
        <v>3</v>
      </c>
      <c r="AB29">
        <f t="shared" si="5"/>
        <v>1</v>
      </c>
      <c r="AC29">
        <f t="shared" si="6"/>
        <v>2</v>
      </c>
      <c r="AD29">
        <f t="shared" si="7"/>
        <v>0</v>
      </c>
      <c r="AE29">
        <f t="shared" si="8"/>
        <v>4</v>
      </c>
      <c r="AF29">
        <f t="shared" si="9"/>
        <v>0</v>
      </c>
    </row>
    <row r="30" spans="1:32">
      <c r="A30">
        <v>36</v>
      </c>
      <c r="B30">
        <f>IF(G30=G29,B29,A30)</f>
        <v>36</v>
      </c>
      <c r="C30" t="s">
        <v>101</v>
      </c>
      <c r="D30" t="s">
        <v>74</v>
      </c>
      <c r="E30">
        <v>6</v>
      </c>
      <c r="F30">
        <v>13</v>
      </c>
      <c r="G30">
        <v>10</v>
      </c>
      <c r="H30">
        <v>9</v>
      </c>
      <c r="I30">
        <v>8</v>
      </c>
      <c r="J30">
        <v>9</v>
      </c>
      <c r="K30" s="2">
        <v>9</v>
      </c>
      <c r="L30">
        <v>8</v>
      </c>
      <c r="Y30">
        <f t="shared" si="2"/>
        <v>6</v>
      </c>
      <c r="Z30">
        <f t="shared" si="3"/>
        <v>8</v>
      </c>
      <c r="AA30">
        <f t="shared" si="4"/>
        <v>3</v>
      </c>
      <c r="AB30">
        <f t="shared" si="5"/>
        <v>1</v>
      </c>
      <c r="AC30">
        <f t="shared" si="6"/>
        <v>2</v>
      </c>
      <c r="AD30">
        <f t="shared" si="7"/>
        <v>0</v>
      </c>
      <c r="AE30">
        <f t="shared" si="8"/>
        <v>4</v>
      </c>
      <c r="AF30">
        <f t="shared" si="9"/>
        <v>0</v>
      </c>
    </row>
    <row r="31" spans="1:32">
      <c r="A31">
        <v>26</v>
      </c>
      <c r="B31">
        <f>IF(G31=G30,B30,A31)</f>
        <v>26</v>
      </c>
      <c r="C31" t="s">
        <v>37</v>
      </c>
      <c r="D31" t="s">
        <v>74</v>
      </c>
      <c r="E31">
        <v>10</v>
      </c>
      <c r="F31">
        <v>13</v>
      </c>
      <c r="G31">
        <v>11</v>
      </c>
      <c r="H31">
        <v>12</v>
      </c>
      <c r="I31">
        <v>8</v>
      </c>
      <c r="J31">
        <v>8</v>
      </c>
      <c r="K31">
        <v>7</v>
      </c>
      <c r="L31">
        <v>9</v>
      </c>
      <c r="Y31">
        <f t="shared" si="2"/>
        <v>6</v>
      </c>
      <c r="Z31">
        <f t="shared" si="3"/>
        <v>9</v>
      </c>
      <c r="AA31">
        <f t="shared" si="4"/>
        <v>3</v>
      </c>
      <c r="AB31">
        <f t="shared" si="5"/>
        <v>1</v>
      </c>
      <c r="AC31">
        <f t="shared" si="6"/>
        <v>2</v>
      </c>
      <c r="AD31">
        <f t="shared" si="7"/>
        <v>0</v>
      </c>
      <c r="AE31">
        <f t="shared" si="8"/>
        <v>4</v>
      </c>
      <c r="AF31">
        <f t="shared" si="9"/>
        <v>0</v>
      </c>
    </row>
    <row r="32" spans="1:32">
      <c r="A32">
        <v>27</v>
      </c>
      <c r="B32">
        <f>IF(G32=G31,B31,A32)</f>
        <v>26</v>
      </c>
      <c r="C32" t="s">
        <v>80</v>
      </c>
      <c r="D32" t="s">
        <v>70</v>
      </c>
      <c r="E32">
        <v>8</v>
      </c>
      <c r="F32">
        <v>10</v>
      </c>
      <c r="G32">
        <v>11</v>
      </c>
      <c r="H32">
        <v>9</v>
      </c>
      <c r="I32">
        <v>8</v>
      </c>
      <c r="J32">
        <v>1</v>
      </c>
      <c r="K32">
        <v>8</v>
      </c>
      <c r="L32">
        <v>9</v>
      </c>
      <c r="Y32">
        <f t="shared" si="2"/>
        <v>6</v>
      </c>
      <c r="Z32">
        <f t="shared" si="3"/>
        <v>9</v>
      </c>
      <c r="AA32">
        <f t="shared" si="4"/>
        <v>3</v>
      </c>
      <c r="AB32">
        <f t="shared" si="5"/>
        <v>1</v>
      </c>
      <c r="AC32">
        <f t="shared" si="6"/>
        <v>2</v>
      </c>
      <c r="AD32">
        <f t="shared" si="7"/>
        <v>0</v>
      </c>
      <c r="AE32">
        <f t="shared" si="8"/>
        <v>5</v>
      </c>
      <c r="AF32">
        <f t="shared" si="9"/>
        <v>0</v>
      </c>
    </row>
    <row r="33" spans="1:32">
      <c r="A33">
        <v>31</v>
      </c>
      <c r="B33">
        <f>IF(G33=G32,B32,A33)</f>
        <v>31</v>
      </c>
      <c r="C33" t="s">
        <v>51</v>
      </c>
      <c r="D33" t="s">
        <v>74</v>
      </c>
      <c r="E33">
        <v>9</v>
      </c>
      <c r="F33">
        <v>13</v>
      </c>
      <c r="G33">
        <v>0</v>
      </c>
      <c r="H33">
        <v>6</v>
      </c>
      <c r="I33">
        <v>8</v>
      </c>
      <c r="J33">
        <v>0</v>
      </c>
      <c r="K33">
        <v>0</v>
      </c>
      <c r="L33">
        <v>0</v>
      </c>
      <c r="Y33">
        <f t="shared" si="2"/>
        <v>6</v>
      </c>
      <c r="Z33">
        <f t="shared" si="3"/>
        <v>9</v>
      </c>
      <c r="AA33">
        <f t="shared" si="4"/>
        <v>3</v>
      </c>
      <c r="AB33">
        <f t="shared" si="5"/>
        <v>1</v>
      </c>
      <c r="AC33">
        <f t="shared" si="6"/>
        <v>2</v>
      </c>
      <c r="AD33">
        <f t="shared" si="7"/>
        <v>0</v>
      </c>
      <c r="AE33">
        <f t="shared" si="8"/>
        <v>5</v>
      </c>
      <c r="AF33">
        <f t="shared" si="9"/>
        <v>0</v>
      </c>
    </row>
    <row r="34" spans="1:32">
      <c r="A34">
        <v>32</v>
      </c>
      <c r="B34">
        <f>IF(G34=G33,B33,A34)</f>
        <v>32</v>
      </c>
      <c r="C34" t="s">
        <v>32</v>
      </c>
      <c r="D34" t="s">
        <v>74</v>
      </c>
      <c r="E34" s="2">
        <v>11</v>
      </c>
      <c r="F34">
        <v>11</v>
      </c>
      <c r="G34" s="2">
        <v>12</v>
      </c>
      <c r="H34">
        <v>9</v>
      </c>
      <c r="I34">
        <v>7</v>
      </c>
      <c r="J34" s="2">
        <v>11</v>
      </c>
      <c r="K34">
        <v>6</v>
      </c>
      <c r="L34">
        <v>9</v>
      </c>
      <c r="Y34">
        <f t="shared" si="2"/>
        <v>6</v>
      </c>
      <c r="Z34">
        <f t="shared" si="3"/>
        <v>10</v>
      </c>
      <c r="AA34">
        <f t="shared" si="4"/>
        <v>3</v>
      </c>
      <c r="AB34">
        <f t="shared" si="5"/>
        <v>1</v>
      </c>
      <c r="AC34">
        <f t="shared" si="6"/>
        <v>2</v>
      </c>
      <c r="AD34">
        <f t="shared" si="7"/>
        <v>0</v>
      </c>
      <c r="AE34">
        <f t="shared" si="8"/>
        <v>5</v>
      </c>
      <c r="AF34">
        <f t="shared" si="9"/>
        <v>0</v>
      </c>
    </row>
    <row r="35" spans="1:32">
      <c r="A35">
        <v>33</v>
      </c>
      <c r="B35">
        <f>IF(G35=G34,B34,A35)</f>
        <v>33</v>
      </c>
      <c r="C35" t="s">
        <v>31</v>
      </c>
      <c r="D35" t="s">
        <v>75</v>
      </c>
      <c r="E35" s="2">
        <v>11</v>
      </c>
      <c r="F35">
        <v>11</v>
      </c>
      <c r="G35">
        <v>11</v>
      </c>
      <c r="H35">
        <v>8</v>
      </c>
      <c r="I35">
        <v>7</v>
      </c>
      <c r="J35">
        <v>9</v>
      </c>
      <c r="K35" s="2">
        <v>9</v>
      </c>
      <c r="L35">
        <v>0</v>
      </c>
      <c r="Y35">
        <f t="shared" si="2"/>
        <v>6</v>
      </c>
      <c r="Z35">
        <f t="shared" si="3"/>
        <v>10</v>
      </c>
      <c r="AA35">
        <f t="shared" si="4"/>
        <v>3</v>
      </c>
      <c r="AB35">
        <f t="shared" si="5"/>
        <v>1</v>
      </c>
      <c r="AC35">
        <f t="shared" si="6"/>
        <v>2</v>
      </c>
      <c r="AD35">
        <f t="shared" si="7"/>
        <v>0</v>
      </c>
      <c r="AE35">
        <f t="shared" si="8"/>
        <v>5</v>
      </c>
      <c r="AF35">
        <f t="shared" si="9"/>
        <v>0</v>
      </c>
    </row>
    <row r="36" spans="1:32">
      <c r="A36">
        <v>35</v>
      </c>
      <c r="B36">
        <f>IF(G36=G35,B35,A36)</f>
        <v>33</v>
      </c>
      <c r="C36" t="s">
        <v>85</v>
      </c>
      <c r="D36" t="s">
        <v>125</v>
      </c>
      <c r="E36">
        <v>8</v>
      </c>
      <c r="F36" s="7">
        <v>14</v>
      </c>
      <c r="G36">
        <v>11</v>
      </c>
      <c r="H36">
        <v>12</v>
      </c>
      <c r="I36">
        <v>7</v>
      </c>
      <c r="J36">
        <v>9</v>
      </c>
      <c r="K36">
        <v>8</v>
      </c>
      <c r="L36">
        <v>9</v>
      </c>
      <c r="Y36">
        <f t="shared" si="2"/>
        <v>6</v>
      </c>
      <c r="Z36">
        <f t="shared" si="3"/>
        <v>10</v>
      </c>
      <c r="AA36">
        <f t="shared" si="4"/>
        <v>3</v>
      </c>
      <c r="AB36">
        <f t="shared" si="5"/>
        <v>1</v>
      </c>
      <c r="AC36">
        <f t="shared" si="6"/>
        <v>2</v>
      </c>
      <c r="AD36">
        <f t="shared" si="7"/>
        <v>0</v>
      </c>
      <c r="AE36">
        <f t="shared" si="8"/>
        <v>5</v>
      </c>
      <c r="AF36">
        <f t="shared" si="9"/>
        <v>0</v>
      </c>
    </row>
    <row r="37" spans="1:32">
      <c r="A37">
        <v>34</v>
      </c>
      <c r="B37">
        <f>IF(G37=G36,B36,A37)</f>
        <v>34</v>
      </c>
      <c r="C37" t="s">
        <v>79</v>
      </c>
      <c r="D37" t="s">
        <v>70</v>
      </c>
      <c r="E37">
        <v>8</v>
      </c>
      <c r="F37">
        <v>13</v>
      </c>
      <c r="G37">
        <v>10</v>
      </c>
      <c r="H37">
        <v>12</v>
      </c>
      <c r="I37">
        <v>7</v>
      </c>
      <c r="J37">
        <v>9</v>
      </c>
      <c r="K37">
        <v>7</v>
      </c>
      <c r="L37">
        <v>8</v>
      </c>
      <c r="Y37">
        <f t="shared" si="2"/>
        <v>6</v>
      </c>
      <c r="Z37">
        <f t="shared" si="3"/>
        <v>10</v>
      </c>
      <c r="AA37">
        <f t="shared" si="4"/>
        <v>3</v>
      </c>
      <c r="AB37">
        <f t="shared" si="5"/>
        <v>1</v>
      </c>
      <c r="AC37">
        <f t="shared" si="6"/>
        <v>2</v>
      </c>
      <c r="AD37">
        <f t="shared" si="7"/>
        <v>0</v>
      </c>
      <c r="AE37">
        <f t="shared" si="8"/>
        <v>6</v>
      </c>
      <c r="AF37">
        <f t="shared" si="9"/>
        <v>0</v>
      </c>
    </row>
    <row r="38" spans="1:32">
      <c r="A38">
        <v>37</v>
      </c>
      <c r="B38">
        <f>IF(G38=G37,B37,A38)</f>
        <v>34</v>
      </c>
      <c r="C38" t="s">
        <v>29</v>
      </c>
      <c r="D38" t="s">
        <v>75</v>
      </c>
      <c r="E38" s="2">
        <v>11</v>
      </c>
      <c r="F38">
        <v>12</v>
      </c>
      <c r="G38">
        <v>10</v>
      </c>
      <c r="H38">
        <v>11</v>
      </c>
      <c r="I38">
        <v>7</v>
      </c>
      <c r="J38">
        <v>9</v>
      </c>
      <c r="K38">
        <v>6</v>
      </c>
      <c r="L38">
        <v>9</v>
      </c>
      <c r="Y38">
        <f t="shared" si="2"/>
        <v>6</v>
      </c>
      <c r="Z38">
        <f t="shared" si="3"/>
        <v>10</v>
      </c>
      <c r="AA38">
        <f t="shared" si="4"/>
        <v>4</v>
      </c>
      <c r="AB38">
        <f t="shared" si="5"/>
        <v>1</v>
      </c>
      <c r="AC38">
        <f t="shared" si="6"/>
        <v>2</v>
      </c>
      <c r="AD38">
        <f t="shared" si="7"/>
        <v>0</v>
      </c>
      <c r="AE38">
        <f t="shared" si="8"/>
        <v>6</v>
      </c>
      <c r="AF38">
        <f t="shared" si="9"/>
        <v>0</v>
      </c>
    </row>
    <row r="39" spans="1:32">
      <c r="A39">
        <v>39</v>
      </c>
      <c r="B39">
        <f>IF(G39=G38,B38,A39)</f>
        <v>39</v>
      </c>
      <c r="C39" t="s">
        <v>40</v>
      </c>
      <c r="D39" t="s">
        <v>72</v>
      </c>
      <c r="E39">
        <v>10</v>
      </c>
      <c r="F39">
        <v>11</v>
      </c>
      <c r="G39">
        <v>0</v>
      </c>
      <c r="H39">
        <v>1</v>
      </c>
      <c r="I39">
        <v>7</v>
      </c>
      <c r="J39">
        <v>8</v>
      </c>
      <c r="K39">
        <v>7</v>
      </c>
      <c r="L39">
        <v>0</v>
      </c>
      <c r="Y39">
        <f t="shared" si="2"/>
        <v>6</v>
      </c>
      <c r="Z39">
        <f t="shared" si="3"/>
        <v>10</v>
      </c>
      <c r="AA39">
        <f t="shared" si="4"/>
        <v>4</v>
      </c>
      <c r="AB39">
        <f t="shared" si="5"/>
        <v>1</v>
      </c>
      <c r="AC39">
        <f t="shared" si="6"/>
        <v>2</v>
      </c>
      <c r="AD39">
        <f t="shared" si="7"/>
        <v>0</v>
      </c>
      <c r="AE39">
        <f t="shared" si="8"/>
        <v>6</v>
      </c>
      <c r="AF39">
        <f t="shared" si="9"/>
        <v>0</v>
      </c>
    </row>
    <row r="40" spans="1:32">
      <c r="A40">
        <v>38</v>
      </c>
      <c r="B40">
        <f>IF(G40=G39,B39,A40)</f>
        <v>38</v>
      </c>
      <c r="C40" t="s">
        <v>67</v>
      </c>
      <c r="D40" t="s">
        <v>75</v>
      </c>
      <c r="E40">
        <v>8</v>
      </c>
      <c r="F40">
        <v>10</v>
      </c>
      <c r="G40">
        <v>9</v>
      </c>
      <c r="H40">
        <v>12</v>
      </c>
      <c r="I40">
        <v>7</v>
      </c>
      <c r="J40">
        <v>7</v>
      </c>
      <c r="K40">
        <v>7</v>
      </c>
      <c r="L40">
        <v>9</v>
      </c>
      <c r="Y40">
        <f t="shared" si="2"/>
        <v>6</v>
      </c>
      <c r="Z40">
        <f t="shared" si="3"/>
        <v>10</v>
      </c>
      <c r="AA40">
        <f t="shared" si="4"/>
        <v>5</v>
      </c>
      <c r="AB40">
        <f t="shared" si="5"/>
        <v>1</v>
      </c>
      <c r="AC40">
        <f t="shared" si="6"/>
        <v>2</v>
      </c>
      <c r="AD40">
        <f t="shared" si="7"/>
        <v>0</v>
      </c>
      <c r="AE40">
        <f t="shared" si="8"/>
        <v>6</v>
      </c>
      <c r="AF40">
        <f t="shared" si="9"/>
        <v>0</v>
      </c>
    </row>
    <row r="41" spans="1:32">
      <c r="A41">
        <v>41</v>
      </c>
      <c r="B41">
        <f>IF(G41=G40,B40,A41)</f>
        <v>41</v>
      </c>
      <c r="C41" t="s">
        <v>82</v>
      </c>
      <c r="D41" t="s">
        <v>74</v>
      </c>
      <c r="E41">
        <v>8</v>
      </c>
      <c r="F41">
        <v>9</v>
      </c>
      <c r="G41">
        <v>11</v>
      </c>
      <c r="H41">
        <v>10</v>
      </c>
      <c r="I41">
        <v>7</v>
      </c>
      <c r="J41">
        <v>3</v>
      </c>
      <c r="K41">
        <v>8</v>
      </c>
      <c r="L41" s="2">
        <v>10</v>
      </c>
      <c r="Y41">
        <f t="shared" si="2"/>
        <v>6</v>
      </c>
      <c r="Z41">
        <f t="shared" si="3"/>
        <v>11</v>
      </c>
      <c r="AA41">
        <f t="shared" si="4"/>
        <v>5</v>
      </c>
      <c r="AB41">
        <f t="shared" si="5"/>
        <v>1</v>
      </c>
      <c r="AC41">
        <f t="shared" si="6"/>
        <v>2</v>
      </c>
      <c r="AD41">
        <f t="shared" si="7"/>
        <v>0</v>
      </c>
      <c r="AE41">
        <f t="shared" si="8"/>
        <v>6</v>
      </c>
      <c r="AF41">
        <f t="shared" si="9"/>
        <v>0</v>
      </c>
    </row>
    <row r="42" spans="1:32">
      <c r="A42">
        <v>40</v>
      </c>
      <c r="B42">
        <f>IF(G42=G41,B41,A42)</f>
        <v>40</v>
      </c>
      <c r="C42" t="s">
        <v>88</v>
      </c>
      <c r="D42" t="s">
        <v>72</v>
      </c>
      <c r="E42">
        <v>8</v>
      </c>
      <c r="F42">
        <v>9</v>
      </c>
      <c r="G42">
        <v>10</v>
      </c>
      <c r="H42">
        <v>12</v>
      </c>
      <c r="I42">
        <v>7</v>
      </c>
      <c r="J42">
        <v>0</v>
      </c>
      <c r="K42" s="2">
        <v>9</v>
      </c>
      <c r="L42">
        <v>8</v>
      </c>
      <c r="Y42">
        <f t="shared" si="2"/>
        <v>7</v>
      </c>
      <c r="Z42">
        <f t="shared" si="3"/>
        <v>11</v>
      </c>
      <c r="AA42">
        <f t="shared" si="4"/>
        <v>5</v>
      </c>
      <c r="AB42">
        <f t="shared" si="5"/>
        <v>1</v>
      </c>
      <c r="AC42">
        <f t="shared" si="6"/>
        <v>2</v>
      </c>
      <c r="AD42">
        <f t="shared" si="7"/>
        <v>0</v>
      </c>
      <c r="AE42">
        <f t="shared" si="8"/>
        <v>6</v>
      </c>
      <c r="AF42">
        <f t="shared" si="9"/>
        <v>0</v>
      </c>
    </row>
    <row r="43" spans="1:32">
      <c r="A43">
        <v>42</v>
      </c>
      <c r="B43">
        <f>IF(G43=G42,B42,A43)</f>
        <v>40</v>
      </c>
      <c r="C43" t="s">
        <v>34</v>
      </c>
      <c r="D43" t="s">
        <v>71</v>
      </c>
      <c r="E43">
        <v>10</v>
      </c>
      <c r="F43">
        <v>13</v>
      </c>
      <c r="G43">
        <v>10</v>
      </c>
      <c r="H43">
        <v>10</v>
      </c>
      <c r="I43">
        <v>7</v>
      </c>
      <c r="J43">
        <v>0</v>
      </c>
      <c r="K43">
        <v>6</v>
      </c>
      <c r="L43">
        <v>8</v>
      </c>
      <c r="Y43">
        <f t="shared" si="2"/>
        <v>7</v>
      </c>
      <c r="Z43">
        <f t="shared" si="3"/>
        <v>11</v>
      </c>
      <c r="AA43">
        <f t="shared" si="4"/>
        <v>5</v>
      </c>
      <c r="AB43">
        <f t="shared" si="5"/>
        <v>1</v>
      </c>
      <c r="AC43">
        <f t="shared" si="6"/>
        <v>2</v>
      </c>
      <c r="AD43">
        <f t="shared" si="7"/>
        <v>1</v>
      </c>
      <c r="AE43">
        <f t="shared" si="8"/>
        <v>6</v>
      </c>
      <c r="AF43">
        <f t="shared" si="9"/>
        <v>0</v>
      </c>
    </row>
    <row r="44" spans="1:32">
      <c r="A44">
        <v>46</v>
      </c>
      <c r="B44">
        <f>IF(G44=G43,B43,A44)</f>
        <v>46</v>
      </c>
      <c r="C44" t="s">
        <v>22</v>
      </c>
      <c r="D44" t="s">
        <v>72</v>
      </c>
      <c r="E44" s="2">
        <v>11</v>
      </c>
      <c r="F44">
        <v>12</v>
      </c>
      <c r="G44">
        <v>11</v>
      </c>
      <c r="H44">
        <v>9</v>
      </c>
      <c r="I44">
        <v>6</v>
      </c>
      <c r="J44">
        <v>9</v>
      </c>
      <c r="K44">
        <v>8</v>
      </c>
      <c r="L44" s="2">
        <v>10</v>
      </c>
      <c r="Y44">
        <f t="shared" si="2"/>
        <v>8</v>
      </c>
      <c r="Z44">
        <f t="shared" si="3"/>
        <v>11</v>
      </c>
      <c r="AA44">
        <f t="shared" si="4"/>
        <v>5</v>
      </c>
      <c r="AB44">
        <f t="shared" si="5"/>
        <v>1</v>
      </c>
      <c r="AC44">
        <f t="shared" si="6"/>
        <v>2</v>
      </c>
      <c r="AD44">
        <f t="shared" si="7"/>
        <v>1</v>
      </c>
      <c r="AE44">
        <f t="shared" si="8"/>
        <v>6</v>
      </c>
      <c r="AF44">
        <f t="shared" si="9"/>
        <v>0</v>
      </c>
    </row>
    <row r="45" spans="1:32">
      <c r="A45">
        <v>45</v>
      </c>
      <c r="B45">
        <f>IF(G45=G44,B44,A45)</f>
        <v>45</v>
      </c>
      <c r="C45" t="s">
        <v>76</v>
      </c>
      <c r="D45" t="s">
        <v>74</v>
      </c>
      <c r="E45">
        <v>8</v>
      </c>
      <c r="F45">
        <v>12</v>
      </c>
      <c r="G45">
        <v>9</v>
      </c>
      <c r="H45">
        <v>10</v>
      </c>
      <c r="I45">
        <v>6</v>
      </c>
      <c r="J45">
        <v>9</v>
      </c>
      <c r="K45">
        <v>7</v>
      </c>
      <c r="L45">
        <v>8</v>
      </c>
      <c r="Y45">
        <f t="shared" si="2"/>
        <v>8</v>
      </c>
      <c r="Z45">
        <f t="shared" si="3"/>
        <v>12</v>
      </c>
      <c r="AA45">
        <f t="shared" si="4"/>
        <v>5</v>
      </c>
      <c r="AB45">
        <f t="shared" si="5"/>
        <v>1</v>
      </c>
      <c r="AC45">
        <f t="shared" si="6"/>
        <v>2</v>
      </c>
      <c r="AD45">
        <f t="shared" si="7"/>
        <v>1</v>
      </c>
      <c r="AE45">
        <f t="shared" si="8"/>
        <v>6</v>
      </c>
      <c r="AF45">
        <f t="shared" si="9"/>
        <v>0</v>
      </c>
    </row>
    <row r="46" spans="1:32">
      <c r="A46">
        <v>44</v>
      </c>
      <c r="B46">
        <f>IF(G46=G45,B45,A46)</f>
        <v>44</v>
      </c>
      <c r="C46" t="s">
        <v>64</v>
      </c>
      <c r="D46" t="s">
        <v>70</v>
      </c>
      <c r="E46">
        <v>9</v>
      </c>
      <c r="F46">
        <v>12</v>
      </c>
      <c r="G46" s="2">
        <v>12</v>
      </c>
      <c r="H46">
        <v>10</v>
      </c>
      <c r="I46">
        <v>6</v>
      </c>
      <c r="J46">
        <v>9</v>
      </c>
      <c r="K46">
        <v>4</v>
      </c>
      <c r="L46">
        <v>8</v>
      </c>
      <c r="Y46">
        <f t="shared" si="2"/>
        <v>8</v>
      </c>
      <c r="Z46">
        <f t="shared" si="3"/>
        <v>12</v>
      </c>
      <c r="AA46">
        <f t="shared" si="4"/>
        <v>5</v>
      </c>
      <c r="AB46">
        <f t="shared" si="5"/>
        <v>1</v>
      </c>
      <c r="AC46">
        <f t="shared" si="6"/>
        <v>2</v>
      </c>
      <c r="AD46">
        <f t="shared" si="7"/>
        <v>1</v>
      </c>
      <c r="AE46">
        <f t="shared" si="8"/>
        <v>7</v>
      </c>
      <c r="AF46">
        <f t="shared" si="9"/>
        <v>0</v>
      </c>
    </row>
    <row r="47" spans="1:32">
      <c r="A47">
        <v>43</v>
      </c>
      <c r="B47">
        <f>IF(G47=G46,B46,A47)</f>
        <v>43</v>
      </c>
      <c r="C47" t="s">
        <v>24</v>
      </c>
      <c r="D47" t="s">
        <v>74</v>
      </c>
      <c r="E47" s="2">
        <v>11</v>
      </c>
      <c r="F47">
        <v>11</v>
      </c>
      <c r="G47">
        <v>9</v>
      </c>
      <c r="H47">
        <v>10</v>
      </c>
      <c r="I47">
        <v>6</v>
      </c>
      <c r="J47">
        <v>9</v>
      </c>
      <c r="K47">
        <v>0</v>
      </c>
      <c r="L47" s="2">
        <v>10</v>
      </c>
      <c r="Y47">
        <f t="shared" si="2"/>
        <v>8</v>
      </c>
      <c r="Z47">
        <f t="shared" si="3"/>
        <v>13</v>
      </c>
      <c r="AA47">
        <f t="shared" si="4"/>
        <v>5</v>
      </c>
      <c r="AB47">
        <f t="shared" si="5"/>
        <v>1</v>
      </c>
      <c r="AC47">
        <f t="shared" si="6"/>
        <v>2</v>
      </c>
      <c r="AD47">
        <f t="shared" si="7"/>
        <v>1</v>
      </c>
      <c r="AE47">
        <f t="shared" si="8"/>
        <v>7</v>
      </c>
      <c r="AF47">
        <f t="shared" si="9"/>
        <v>0</v>
      </c>
    </row>
    <row r="48" spans="1:32">
      <c r="A48">
        <v>47</v>
      </c>
      <c r="B48">
        <f>IF(G48=G47,B47,A48)</f>
        <v>43</v>
      </c>
      <c r="C48" t="s">
        <v>41</v>
      </c>
      <c r="D48" s="8" t="s">
        <v>114</v>
      </c>
      <c r="E48">
        <v>10</v>
      </c>
      <c r="F48">
        <v>10</v>
      </c>
      <c r="G48">
        <v>9</v>
      </c>
      <c r="H48">
        <v>10</v>
      </c>
      <c r="I48">
        <v>6</v>
      </c>
      <c r="J48">
        <v>8</v>
      </c>
      <c r="K48" s="1">
        <v>11</v>
      </c>
      <c r="L48">
        <v>8</v>
      </c>
      <c r="Y48">
        <f t="shared" si="2"/>
        <v>8</v>
      </c>
      <c r="Z48">
        <f t="shared" si="3"/>
        <v>13</v>
      </c>
      <c r="AA48">
        <f t="shared" si="4"/>
        <v>5</v>
      </c>
      <c r="AB48">
        <f t="shared" si="5"/>
        <v>2</v>
      </c>
      <c r="AC48">
        <f t="shared" si="6"/>
        <v>2</v>
      </c>
      <c r="AD48">
        <f t="shared" si="7"/>
        <v>1</v>
      </c>
      <c r="AE48">
        <f t="shared" si="8"/>
        <v>7</v>
      </c>
      <c r="AF48">
        <f t="shared" si="9"/>
        <v>0</v>
      </c>
    </row>
    <row r="49" spans="1:32">
      <c r="A49">
        <v>48</v>
      </c>
      <c r="B49">
        <f>IF(G49=G48,B48,A49)</f>
        <v>48</v>
      </c>
      <c r="C49" t="s">
        <v>56</v>
      </c>
      <c r="D49" t="s">
        <v>71</v>
      </c>
      <c r="E49">
        <v>9</v>
      </c>
      <c r="F49">
        <v>11</v>
      </c>
      <c r="G49">
        <v>10</v>
      </c>
      <c r="H49" s="1">
        <v>13</v>
      </c>
      <c r="I49">
        <v>5</v>
      </c>
      <c r="J49">
        <v>9</v>
      </c>
      <c r="K49">
        <v>8</v>
      </c>
      <c r="L49" s="2">
        <v>10</v>
      </c>
      <c r="Y49">
        <f t="shared" si="2"/>
        <v>8</v>
      </c>
      <c r="Z49">
        <f t="shared" si="3"/>
        <v>13</v>
      </c>
      <c r="AA49">
        <f t="shared" si="4"/>
        <v>5</v>
      </c>
      <c r="AB49">
        <f t="shared" si="5"/>
        <v>2</v>
      </c>
      <c r="AC49">
        <f t="shared" si="6"/>
        <v>2</v>
      </c>
      <c r="AD49">
        <f t="shared" si="7"/>
        <v>2</v>
      </c>
      <c r="AE49">
        <f t="shared" si="8"/>
        <v>7</v>
      </c>
      <c r="AF49">
        <f t="shared" si="9"/>
        <v>0</v>
      </c>
    </row>
    <row r="50" spans="1:32">
      <c r="A50">
        <v>49</v>
      </c>
      <c r="B50">
        <f>IF(G50=G49,B49,A50)</f>
        <v>48</v>
      </c>
      <c r="C50" t="s">
        <v>87</v>
      </c>
      <c r="D50" t="s">
        <v>74</v>
      </c>
      <c r="E50">
        <v>8</v>
      </c>
      <c r="F50">
        <v>12</v>
      </c>
      <c r="G50">
        <v>10</v>
      </c>
      <c r="H50">
        <v>10</v>
      </c>
      <c r="I50">
        <v>5</v>
      </c>
      <c r="J50">
        <v>8</v>
      </c>
      <c r="K50" s="2">
        <v>9</v>
      </c>
      <c r="L50">
        <v>9</v>
      </c>
      <c r="Y50">
        <f t="shared" si="2"/>
        <v>8</v>
      </c>
      <c r="Z50">
        <f t="shared" si="3"/>
        <v>14</v>
      </c>
      <c r="AA50">
        <f t="shared" si="4"/>
        <v>5</v>
      </c>
      <c r="AB50">
        <f t="shared" si="5"/>
        <v>2</v>
      </c>
      <c r="AC50">
        <f t="shared" si="6"/>
        <v>2</v>
      </c>
      <c r="AD50">
        <f t="shared" si="7"/>
        <v>2</v>
      </c>
      <c r="AE50">
        <f t="shared" si="8"/>
        <v>7</v>
      </c>
      <c r="AF50">
        <f t="shared" si="9"/>
        <v>0</v>
      </c>
    </row>
    <row r="51" spans="1:32">
      <c r="A51">
        <v>50</v>
      </c>
      <c r="B51">
        <f>IF(G51=G50,B50,A51)</f>
        <v>50</v>
      </c>
      <c r="C51" t="s">
        <v>78</v>
      </c>
      <c r="D51" t="s">
        <v>74</v>
      </c>
      <c r="E51">
        <v>8</v>
      </c>
      <c r="F51">
        <v>12</v>
      </c>
      <c r="G51">
        <v>11</v>
      </c>
      <c r="H51" s="1">
        <v>13</v>
      </c>
      <c r="I51">
        <v>5</v>
      </c>
      <c r="J51">
        <v>8</v>
      </c>
      <c r="K51">
        <v>0</v>
      </c>
      <c r="L51" s="2">
        <v>10</v>
      </c>
      <c r="Y51">
        <f t="shared" si="2"/>
        <v>8</v>
      </c>
      <c r="Z51">
        <f t="shared" si="3"/>
        <v>15</v>
      </c>
      <c r="AA51">
        <f t="shared" si="4"/>
        <v>5</v>
      </c>
      <c r="AB51">
        <f t="shared" si="5"/>
        <v>2</v>
      </c>
      <c r="AC51">
        <f t="shared" si="6"/>
        <v>2</v>
      </c>
      <c r="AD51">
        <f t="shared" si="7"/>
        <v>2</v>
      </c>
      <c r="AE51">
        <f t="shared" si="8"/>
        <v>7</v>
      </c>
      <c r="AF51">
        <f t="shared" si="9"/>
        <v>0</v>
      </c>
    </row>
    <row r="52" spans="1:32">
      <c r="A52">
        <v>51</v>
      </c>
      <c r="B52">
        <f>IF(G52=G51,B51,A52)</f>
        <v>51</v>
      </c>
      <c r="C52" t="s">
        <v>54</v>
      </c>
      <c r="D52" t="s">
        <v>75</v>
      </c>
      <c r="E52">
        <v>9</v>
      </c>
      <c r="F52" s="7">
        <v>14</v>
      </c>
      <c r="G52" s="1">
        <v>13</v>
      </c>
      <c r="H52">
        <v>11</v>
      </c>
      <c r="I52">
        <v>4</v>
      </c>
      <c r="J52">
        <v>8</v>
      </c>
      <c r="K52">
        <v>6</v>
      </c>
      <c r="L52" s="2">
        <v>10</v>
      </c>
      <c r="Y52">
        <f t="shared" si="2"/>
        <v>8</v>
      </c>
      <c r="Z52">
        <f t="shared" si="3"/>
        <v>15</v>
      </c>
      <c r="AA52">
        <f t="shared" si="4"/>
        <v>6</v>
      </c>
      <c r="AB52">
        <f t="shared" si="5"/>
        <v>2</v>
      </c>
      <c r="AC52">
        <f t="shared" si="6"/>
        <v>2</v>
      </c>
      <c r="AD52">
        <f t="shared" si="7"/>
        <v>2</v>
      </c>
      <c r="AE52">
        <f t="shared" si="8"/>
        <v>7</v>
      </c>
      <c r="AF52">
        <f t="shared" si="9"/>
        <v>0</v>
      </c>
    </row>
    <row r="53" spans="1:32">
      <c r="A53">
        <v>52</v>
      </c>
      <c r="B53">
        <f>IF(G53=G52,B52,A53)</f>
        <v>52</v>
      </c>
      <c r="C53" t="s">
        <v>65</v>
      </c>
      <c r="D53" t="s">
        <v>75</v>
      </c>
      <c r="E53">
        <v>8</v>
      </c>
      <c r="F53" s="7">
        <v>14</v>
      </c>
      <c r="G53" s="2">
        <v>12</v>
      </c>
      <c r="H53">
        <v>11</v>
      </c>
      <c r="I53">
        <v>2</v>
      </c>
      <c r="J53" s="1">
        <v>12</v>
      </c>
      <c r="K53">
        <v>8</v>
      </c>
      <c r="L53" s="2">
        <v>10</v>
      </c>
      <c r="Y53">
        <f t="shared" si="2"/>
        <v>8</v>
      </c>
      <c r="Z53">
        <f t="shared" si="3"/>
        <v>15</v>
      </c>
      <c r="AA53">
        <f t="shared" si="4"/>
        <v>7</v>
      </c>
      <c r="AB53">
        <f t="shared" si="5"/>
        <v>2</v>
      </c>
      <c r="AC53">
        <f t="shared" si="6"/>
        <v>2</v>
      </c>
      <c r="AD53">
        <f t="shared" si="7"/>
        <v>2</v>
      </c>
      <c r="AE53">
        <f t="shared" si="8"/>
        <v>7</v>
      </c>
      <c r="AF53">
        <f t="shared" si="9"/>
        <v>0</v>
      </c>
    </row>
    <row r="54" spans="1:32">
      <c r="A54">
        <v>53</v>
      </c>
      <c r="B54">
        <f>IF(G54=G53,B53,A54)</f>
        <v>53</v>
      </c>
      <c r="C54" t="s">
        <v>136</v>
      </c>
      <c r="D54" t="s">
        <v>115</v>
      </c>
      <c r="E54">
        <v>0</v>
      </c>
      <c r="F54">
        <v>0</v>
      </c>
      <c r="G54">
        <v>0</v>
      </c>
      <c r="H54">
        <v>0</v>
      </c>
      <c r="I54">
        <v>2</v>
      </c>
      <c r="J54">
        <v>0</v>
      </c>
      <c r="K54" s="2">
        <v>9</v>
      </c>
      <c r="L54">
        <v>5</v>
      </c>
      <c r="Y54">
        <f t="shared" si="2"/>
        <v>8</v>
      </c>
      <c r="Z54">
        <f t="shared" si="3"/>
        <v>15</v>
      </c>
      <c r="AA54">
        <f t="shared" si="4"/>
        <v>7</v>
      </c>
      <c r="AB54">
        <f t="shared" si="5"/>
        <v>2</v>
      </c>
      <c r="AC54">
        <f t="shared" si="6"/>
        <v>3</v>
      </c>
      <c r="AD54">
        <f t="shared" si="7"/>
        <v>2</v>
      </c>
      <c r="AE54">
        <f t="shared" si="8"/>
        <v>7</v>
      </c>
      <c r="AF54">
        <f t="shared" si="9"/>
        <v>0</v>
      </c>
    </row>
    <row r="55" spans="1:32">
      <c r="A55">
        <v>54</v>
      </c>
      <c r="B55">
        <f>IF(G55=G54,B54,A55)</f>
        <v>53</v>
      </c>
      <c r="C55" t="s">
        <v>30</v>
      </c>
      <c r="D55" t="s">
        <v>75</v>
      </c>
      <c r="E55" s="2">
        <v>11</v>
      </c>
      <c r="F55">
        <v>0</v>
      </c>
      <c r="G55">
        <v>0</v>
      </c>
      <c r="H55">
        <v>0</v>
      </c>
      <c r="I55">
        <v>1</v>
      </c>
      <c r="J55">
        <v>0</v>
      </c>
      <c r="K55">
        <v>0</v>
      </c>
      <c r="L55">
        <v>0</v>
      </c>
      <c r="Y55">
        <f t="shared" si="2"/>
        <v>8</v>
      </c>
      <c r="Z55">
        <f t="shared" si="3"/>
        <v>15</v>
      </c>
      <c r="AA55">
        <f t="shared" si="4"/>
        <v>7</v>
      </c>
      <c r="AB55">
        <f t="shared" si="5"/>
        <v>2</v>
      </c>
      <c r="AC55">
        <f t="shared" si="6"/>
        <v>3</v>
      </c>
      <c r="AD55">
        <f t="shared" si="7"/>
        <v>2</v>
      </c>
      <c r="AE55">
        <f t="shared" si="8"/>
        <v>7</v>
      </c>
      <c r="AF55">
        <f t="shared" si="9"/>
        <v>0</v>
      </c>
    </row>
    <row r="56" spans="1:32">
      <c r="A56">
        <v>55</v>
      </c>
      <c r="B56">
        <f>IF(G56=G55,B55,A56)</f>
        <v>53</v>
      </c>
      <c r="C56" t="s">
        <v>130</v>
      </c>
      <c r="D56" t="s">
        <v>115</v>
      </c>
      <c r="E56">
        <v>0</v>
      </c>
      <c r="F56">
        <v>0</v>
      </c>
      <c r="G56">
        <v>0</v>
      </c>
      <c r="H56">
        <v>0</v>
      </c>
      <c r="I56">
        <v>0</v>
      </c>
      <c r="J56" s="2">
        <v>11</v>
      </c>
      <c r="K56">
        <v>7</v>
      </c>
      <c r="L56" s="2">
        <v>10</v>
      </c>
      <c r="Y56">
        <f t="shared" si="2"/>
        <v>8</v>
      </c>
      <c r="Z56">
        <f t="shared" si="3"/>
        <v>15</v>
      </c>
      <c r="AA56">
        <f t="shared" si="4"/>
        <v>7</v>
      </c>
      <c r="AB56">
        <f t="shared" si="5"/>
        <v>2</v>
      </c>
      <c r="AC56">
        <f t="shared" si="6"/>
        <v>4</v>
      </c>
      <c r="AD56">
        <f t="shared" si="7"/>
        <v>2</v>
      </c>
      <c r="AE56">
        <f t="shared" si="8"/>
        <v>7</v>
      </c>
      <c r="AF56">
        <f t="shared" si="9"/>
        <v>0</v>
      </c>
    </row>
    <row r="57" spans="1:32">
      <c r="A57">
        <v>56</v>
      </c>
      <c r="B57">
        <f>IF(G57=G56,B56,A57)</f>
        <v>53</v>
      </c>
      <c r="C57" t="s">
        <v>83</v>
      </c>
      <c r="D57" t="s">
        <v>75</v>
      </c>
      <c r="E57">
        <v>8</v>
      </c>
      <c r="F57">
        <v>0</v>
      </c>
      <c r="G57">
        <v>0</v>
      </c>
      <c r="H57">
        <v>0</v>
      </c>
      <c r="I57">
        <v>0</v>
      </c>
      <c r="J57">
        <v>10</v>
      </c>
      <c r="K57" s="2">
        <v>9</v>
      </c>
      <c r="L57">
        <v>0</v>
      </c>
      <c r="Y57">
        <f t="shared" si="2"/>
        <v>8</v>
      </c>
      <c r="Z57">
        <f t="shared" si="3"/>
        <v>15</v>
      </c>
      <c r="AA57">
        <f t="shared" si="4"/>
        <v>7</v>
      </c>
      <c r="AB57">
        <f t="shared" si="5"/>
        <v>2</v>
      </c>
      <c r="AC57">
        <f t="shared" si="6"/>
        <v>4</v>
      </c>
      <c r="AD57">
        <f t="shared" si="7"/>
        <v>2</v>
      </c>
      <c r="AE57">
        <f t="shared" si="8"/>
        <v>7</v>
      </c>
      <c r="AF57">
        <f t="shared" si="9"/>
        <v>0</v>
      </c>
    </row>
    <row r="58" spans="1:32">
      <c r="A58">
        <v>57</v>
      </c>
      <c r="B58">
        <f>IF(G58=G57,B57,A58)</f>
        <v>53</v>
      </c>
      <c r="C58" t="s">
        <v>132</v>
      </c>
      <c r="D58" t="s">
        <v>113</v>
      </c>
      <c r="E58">
        <v>0</v>
      </c>
      <c r="F58">
        <v>0</v>
      </c>
      <c r="G58">
        <v>0</v>
      </c>
      <c r="H58">
        <v>0</v>
      </c>
      <c r="I58">
        <v>0</v>
      </c>
      <c r="J58">
        <v>10</v>
      </c>
      <c r="K58">
        <v>6</v>
      </c>
      <c r="L58" s="2">
        <v>10</v>
      </c>
      <c r="Y58">
        <f t="shared" si="2"/>
        <v>8</v>
      </c>
      <c r="Z58">
        <f t="shared" si="3"/>
        <v>15</v>
      </c>
      <c r="AA58">
        <f t="shared" si="4"/>
        <v>7</v>
      </c>
      <c r="AB58">
        <f t="shared" si="5"/>
        <v>2</v>
      </c>
      <c r="AC58">
        <f t="shared" si="6"/>
        <v>4</v>
      </c>
      <c r="AD58">
        <f t="shared" si="7"/>
        <v>2</v>
      </c>
      <c r="AE58">
        <f t="shared" si="8"/>
        <v>7</v>
      </c>
      <c r="AF58">
        <f t="shared" si="9"/>
        <v>1</v>
      </c>
    </row>
    <row r="59" spans="1:32">
      <c r="A59">
        <v>58</v>
      </c>
      <c r="B59">
        <f>IF(G59=G58,B58,A59)</f>
        <v>53</v>
      </c>
      <c r="C59" t="s">
        <v>55</v>
      </c>
      <c r="D59" t="s">
        <v>74</v>
      </c>
      <c r="E59">
        <v>9</v>
      </c>
      <c r="F59">
        <v>0</v>
      </c>
      <c r="G59">
        <v>0</v>
      </c>
      <c r="H59">
        <v>0</v>
      </c>
      <c r="I59">
        <v>0</v>
      </c>
      <c r="J59">
        <v>10</v>
      </c>
      <c r="K59">
        <v>5</v>
      </c>
      <c r="L59">
        <v>0</v>
      </c>
      <c r="Y59">
        <f t="shared" si="2"/>
        <v>8</v>
      </c>
      <c r="Z59">
        <f t="shared" si="3"/>
        <v>15</v>
      </c>
      <c r="AA59">
        <f t="shared" si="4"/>
        <v>7</v>
      </c>
      <c r="AB59">
        <f t="shared" si="5"/>
        <v>2</v>
      </c>
      <c r="AC59">
        <f t="shared" si="6"/>
        <v>4</v>
      </c>
      <c r="AD59">
        <f t="shared" si="7"/>
        <v>2</v>
      </c>
      <c r="AE59">
        <f t="shared" si="8"/>
        <v>7</v>
      </c>
      <c r="AF59">
        <f t="shared" si="9"/>
        <v>1</v>
      </c>
    </row>
    <row r="60" spans="1:32">
      <c r="A60">
        <v>59</v>
      </c>
      <c r="B60">
        <f>IF(G60=G59,B59,A60)</f>
        <v>53</v>
      </c>
      <c r="C60" t="s">
        <v>119</v>
      </c>
      <c r="D60" t="s">
        <v>113</v>
      </c>
      <c r="E60">
        <v>0</v>
      </c>
      <c r="F60">
        <v>0</v>
      </c>
      <c r="G60">
        <v>0</v>
      </c>
      <c r="H60">
        <v>0</v>
      </c>
      <c r="I60">
        <v>0</v>
      </c>
      <c r="J60">
        <v>10</v>
      </c>
      <c r="K60">
        <v>0</v>
      </c>
      <c r="L60">
        <v>0</v>
      </c>
      <c r="Y60">
        <f t="shared" si="2"/>
        <v>8</v>
      </c>
      <c r="Z60">
        <f t="shared" si="3"/>
        <v>15</v>
      </c>
      <c r="AA60">
        <f t="shared" si="4"/>
        <v>7</v>
      </c>
      <c r="AB60">
        <f t="shared" si="5"/>
        <v>2</v>
      </c>
      <c r="AC60">
        <f t="shared" si="6"/>
        <v>4</v>
      </c>
      <c r="AD60">
        <f t="shared" si="7"/>
        <v>2</v>
      </c>
      <c r="AE60">
        <f t="shared" si="8"/>
        <v>7</v>
      </c>
      <c r="AF60">
        <f t="shared" si="9"/>
        <v>1</v>
      </c>
    </row>
    <row r="61" spans="1:32">
      <c r="A61">
        <v>61</v>
      </c>
      <c r="B61">
        <f>IF(G61=G60,B60,A61)</f>
        <v>53</v>
      </c>
      <c r="C61" t="s">
        <v>131</v>
      </c>
      <c r="D61" t="s">
        <v>71</v>
      </c>
      <c r="E61">
        <v>0</v>
      </c>
      <c r="F61">
        <v>0</v>
      </c>
      <c r="G61">
        <v>0</v>
      </c>
      <c r="H61">
        <v>0</v>
      </c>
      <c r="I61">
        <v>0</v>
      </c>
      <c r="J61">
        <v>9</v>
      </c>
      <c r="K61">
        <v>8</v>
      </c>
      <c r="L61" s="1">
        <v>11</v>
      </c>
      <c r="Y61">
        <f t="shared" si="2"/>
        <v>8</v>
      </c>
      <c r="Z61">
        <f t="shared" si="3"/>
        <v>15</v>
      </c>
      <c r="AA61">
        <f t="shared" si="4"/>
        <v>7</v>
      </c>
      <c r="AB61">
        <f t="shared" si="5"/>
        <v>2</v>
      </c>
      <c r="AC61">
        <f t="shared" si="6"/>
        <v>4</v>
      </c>
      <c r="AD61">
        <f t="shared" si="7"/>
        <v>3</v>
      </c>
      <c r="AE61">
        <f t="shared" si="8"/>
        <v>7</v>
      </c>
      <c r="AF61">
        <f t="shared" si="9"/>
        <v>1</v>
      </c>
    </row>
    <row r="62" spans="1:32">
      <c r="A62">
        <v>60</v>
      </c>
      <c r="B62">
        <f>IF(G62=G61,B61,A62)</f>
        <v>60</v>
      </c>
      <c r="C62" t="s">
        <v>63</v>
      </c>
      <c r="D62" t="s">
        <v>71</v>
      </c>
      <c r="E62">
        <v>9</v>
      </c>
      <c r="F62">
        <v>12</v>
      </c>
      <c r="G62">
        <v>9</v>
      </c>
      <c r="H62" s="1">
        <v>13</v>
      </c>
      <c r="I62">
        <v>0</v>
      </c>
      <c r="J62">
        <v>7</v>
      </c>
      <c r="K62">
        <v>7</v>
      </c>
      <c r="L62">
        <v>0</v>
      </c>
      <c r="Y62">
        <f t="shared" si="2"/>
        <v>8</v>
      </c>
      <c r="Z62">
        <f t="shared" si="3"/>
        <v>15</v>
      </c>
      <c r="AA62">
        <f t="shared" si="4"/>
        <v>7</v>
      </c>
      <c r="AB62">
        <f t="shared" si="5"/>
        <v>2</v>
      </c>
      <c r="AC62">
        <f t="shared" si="6"/>
        <v>4</v>
      </c>
      <c r="AD62">
        <f t="shared" si="7"/>
        <v>3</v>
      </c>
      <c r="AE62">
        <f t="shared" si="8"/>
        <v>7</v>
      </c>
      <c r="AF62">
        <f t="shared" si="9"/>
        <v>1</v>
      </c>
    </row>
    <row r="63" spans="1:32">
      <c r="A63">
        <v>62</v>
      </c>
      <c r="B63">
        <f>IF(G63=G62,B62,A63)</f>
        <v>62</v>
      </c>
      <c r="C63" t="s">
        <v>133</v>
      </c>
      <c r="D63" t="s">
        <v>70</v>
      </c>
      <c r="E63">
        <v>0</v>
      </c>
      <c r="F63">
        <v>0</v>
      </c>
      <c r="G63">
        <v>0</v>
      </c>
      <c r="H63">
        <v>0</v>
      </c>
      <c r="I63">
        <v>0</v>
      </c>
      <c r="J63">
        <v>2</v>
      </c>
      <c r="K63" s="2">
        <v>9</v>
      </c>
      <c r="L63" s="2">
        <v>10</v>
      </c>
      <c r="Y63">
        <f t="shared" si="2"/>
        <v>8</v>
      </c>
      <c r="Z63">
        <f t="shared" si="3"/>
        <v>15</v>
      </c>
      <c r="AA63">
        <f t="shared" si="4"/>
        <v>7</v>
      </c>
      <c r="AB63">
        <f t="shared" si="5"/>
        <v>2</v>
      </c>
      <c r="AC63">
        <f t="shared" si="6"/>
        <v>4</v>
      </c>
      <c r="AD63">
        <f t="shared" si="7"/>
        <v>3</v>
      </c>
      <c r="AE63">
        <f t="shared" si="8"/>
        <v>8</v>
      </c>
      <c r="AF63">
        <f t="shared" si="9"/>
        <v>1</v>
      </c>
    </row>
    <row r="64" spans="1:32">
      <c r="A64">
        <v>64</v>
      </c>
      <c r="B64">
        <f>IF(G64=G63,B63,A64)</f>
        <v>62</v>
      </c>
      <c r="C64" t="s">
        <v>134</v>
      </c>
      <c r="D64" t="s">
        <v>113</v>
      </c>
      <c r="E64">
        <v>0</v>
      </c>
      <c r="F64">
        <v>0</v>
      </c>
      <c r="G64">
        <v>0</v>
      </c>
      <c r="H64">
        <v>0</v>
      </c>
      <c r="I64">
        <v>0</v>
      </c>
      <c r="J64">
        <v>1</v>
      </c>
      <c r="K64" s="7">
        <v>10</v>
      </c>
      <c r="L64">
        <v>8</v>
      </c>
      <c r="Y64">
        <f t="shared" si="2"/>
        <v>8</v>
      </c>
      <c r="Z64">
        <f t="shared" si="3"/>
        <v>15</v>
      </c>
      <c r="AA64">
        <f t="shared" si="4"/>
        <v>7</v>
      </c>
      <c r="AB64">
        <f t="shared" si="5"/>
        <v>2</v>
      </c>
      <c r="AC64">
        <f t="shared" si="6"/>
        <v>4</v>
      </c>
      <c r="AD64">
        <f t="shared" si="7"/>
        <v>3</v>
      </c>
      <c r="AE64">
        <f t="shared" si="8"/>
        <v>8</v>
      </c>
      <c r="AF64">
        <f t="shared" si="9"/>
        <v>2</v>
      </c>
    </row>
    <row r="65" spans="1:32">
      <c r="A65">
        <v>63</v>
      </c>
      <c r="B65">
        <f>IF(G65=G64,B64,A65)</f>
        <v>62</v>
      </c>
      <c r="C65" t="s">
        <v>129</v>
      </c>
      <c r="D65" t="s">
        <v>72</v>
      </c>
      <c r="E65">
        <v>0</v>
      </c>
      <c r="F65">
        <v>11</v>
      </c>
      <c r="G65">
        <v>0</v>
      </c>
      <c r="H65">
        <v>7</v>
      </c>
      <c r="I65">
        <v>0</v>
      </c>
      <c r="J65">
        <v>0</v>
      </c>
      <c r="K65" s="2">
        <v>9</v>
      </c>
      <c r="L65">
        <v>6</v>
      </c>
      <c r="Y65">
        <f t="shared" si="2"/>
        <v>9</v>
      </c>
      <c r="Z65">
        <f t="shared" si="3"/>
        <v>15</v>
      </c>
      <c r="AA65">
        <f t="shared" si="4"/>
        <v>7</v>
      </c>
      <c r="AB65">
        <f t="shared" si="5"/>
        <v>2</v>
      </c>
      <c r="AC65">
        <f t="shared" si="6"/>
        <v>4</v>
      </c>
      <c r="AD65">
        <f t="shared" si="7"/>
        <v>3</v>
      </c>
      <c r="AE65">
        <f t="shared" si="8"/>
        <v>8</v>
      </c>
      <c r="AF65">
        <f t="shared" si="9"/>
        <v>2</v>
      </c>
    </row>
    <row r="66" spans="1:32">
      <c r="A66">
        <v>65</v>
      </c>
      <c r="B66">
        <f>IF(G66=G65,B65,A66)</f>
        <v>65</v>
      </c>
      <c r="C66" t="s">
        <v>61</v>
      </c>
      <c r="D66" t="s">
        <v>75</v>
      </c>
      <c r="E66">
        <v>9</v>
      </c>
      <c r="F66">
        <v>10</v>
      </c>
      <c r="G66">
        <v>9</v>
      </c>
      <c r="H66">
        <v>0</v>
      </c>
      <c r="I66">
        <v>0</v>
      </c>
      <c r="J66">
        <v>0</v>
      </c>
      <c r="K66" s="2">
        <v>9</v>
      </c>
      <c r="L66">
        <v>0</v>
      </c>
      <c r="Y66">
        <f t="shared" si="2"/>
        <v>9</v>
      </c>
      <c r="Z66">
        <f t="shared" si="3"/>
        <v>15</v>
      </c>
      <c r="AA66">
        <f t="shared" si="4"/>
        <v>7</v>
      </c>
      <c r="AB66">
        <f t="shared" si="5"/>
        <v>2</v>
      </c>
      <c r="AC66">
        <f t="shared" si="6"/>
        <v>4</v>
      </c>
      <c r="AD66">
        <f t="shared" si="7"/>
        <v>3</v>
      </c>
      <c r="AE66">
        <f t="shared" si="8"/>
        <v>8</v>
      </c>
      <c r="AF66">
        <f t="shared" si="9"/>
        <v>2</v>
      </c>
    </row>
    <row r="67" spans="1:32">
      <c r="A67">
        <v>85</v>
      </c>
      <c r="B67">
        <f>IF(G67=G66,B66,A67)</f>
        <v>85</v>
      </c>
      <c r="C67" t="s">
        <v>139</v>
      </c>
      <c r="D67" t="s">
        <v>113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 s="2">
        <v>9</v>
      </c>
      <c r="L67">
        <v>0</v>
      </c>
      <c r="Y67">
        <f t="shared" si="2"/>
        <v>9</v>
      </c>
      <c r="Z67">
        <f t="shared" si="3"/>
        <v>15</v>
      </c>
      <c r="AA67">
        <f t="shared" si="4"/>
        <v>7</v>
      </c>
      <c r="AB67">
        <f t="shared" si="5"/>
        <v>2</v>
      </c>
      <c r="AC67">
        <f t="shared" si="6"/>
        <v>4</v>
      </c>
      <c r="AD67">
        <f t="shared" si="7"/>
        <v>3</v>
      </c>
      <c r="AE67">
        <f t="shared" si="8"/>
        <v>8</v>
      </c>
      <c r="AF67">
        <f t="shared" si="9"/>
        <v>2</v>
      </c>
    </row>
    <row r="68" spans="1:32">
      <c r="A68">
        <v>92</v>
      </c>
      <c r="B68">
        <f>IF(G68=G67,B67,A68)</f>
        <v>85</v>
      </c>
      <c r="C68" t="s">
        <v>135</v>
      </c>
      <c r="D68" t="s">
        <v>115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8</v>
      </c>
      <c r="L68" s="2">
        <v>10</v>
      </c>
      <c r="Y68">
        <f t="shared" ref="Y68:Y111" si="10">Y67+IF(AND($D68=Y$1,SUM($L68)&gt;0),1,0)</f>
        <v>9</v>
      </c>
      <c r="Z68">
        <f t="shared" ref="Z68:Z111" si="11">Z67+IF(AND($D68=Z$1,SUM($L68)&gt;0),1,0)</f>
        <v>15</v>
      </c>
      <c r="AA68">
        <f t="shared" ref="AA68:AA111" si="12">AA67+IF(AND($D68=AA$1,SUM($L68)&gt;0),1,0)</f>
        <v>7</v>
      </c>
      <c r="AB68">
        <f t="shared" ref="AB68:AB111" si="13">AB67+IF(AND($D68=AB$1,SUM($L68)&gt;0),1,0)</f>
        <v>2</v>
      </c>
      <c r="AC68">
        <f t="shared" ref="AC68:AC111" si="14">AC67+IF(AND($D68=AC$1,SUM($L68)&gt;0),1,0)</f>
        <v>5</v>
      </c>
      <c r="AD68">
        <f t="shared" ref="AD68:AD111" si="15">AD67+IF(AND($D68=AD$1,SUM($L68)&gt;0),1,0)</f>
        <v>3</v>
      </c>
      <c r="AE68">
        <f t="shared" ref="AE68:AE111" si="16">AE67+IF(AND($D68=AE$1,SUM($L68)&gt;0),1,0)</f>
        <v>8</v>
      </c>
      <c r="AF68">
        <f t="shared" ref="AF68:AF111" si="17">AF67+IF(AND($D68=AF$1,SUM($L68)&gt;0),1,0)</f>
        <v>2</v>
      </c>
    </row>
    <row r="69" spans="1:32">
      <c r="A69">
        <v>69</v>
      </c>
      <c r="B69">
        <f>IF(G69=G68,B68,A69)</f>
        <v>85</v>
      </c>
      <c r="C69" t="s">
        <v>138</v>
      </c>
      <c r="D69" t="s">
        <v>70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8</v>
      </c>
      <c r="L69">
        <v>8</v>
      </c>
      <c r="Y69">
        <f t="shared" si="10"/>
        <v>9</v>
      </c>
      <c r="Z69">
        <f t="shared" si="11"/>
        <v>15</v>
      </c>
      <c r="AA69">
        <f t="shared" si="12"/>
        <v>7</v>
      </c>
      <c r="AB69">
        <f t="shared" si="13"/>
        <v>2</v>
      </c>
      <c r="AC69">
        <f t="shared" si="14"/>
        <v>5</v>
      </c>
      <c r="AD69">
        <f t="shared" si="15"/>
        <v>3</v>
      </c>
      <c r="AE69">
        <f t="shared" si="16"/>
        <v>9</v>
      </c>
      <c r="AF69">
        <f t="shared" si="17"/>
        <v>2</v>
      </c>
    </row>
    <row r="70" spans="1:32">
      <c r="A70">
        <v>79</v>
      </c>
      <c r="B70">
        <f>IF(G70=G69,B69,A70)</f>
        <v>79</v>
      </c>
      <c r="C70" t="s">
        <v>117</v>
      </c>
      <c r="D70" t="s">
        <v>114</v>
      </c>
      <c r="E70">
        <v>0</v>
      </c>
      <c r="F70" s="7">
        <v>14</v>
      </c>
      <c r="G70">
        <v>8</v>
      </c>
      <c r="H70">
        <v>10</v>
      </c>
      <c r="I70">
        <v>0</v>
      </c>
      <c r="J70">
        <v>0</v>
      </c>
      <c r="K70">
        <v>8</v>
      </c>
      <c r="L70">
        <v>0</v>
      </c>
      <c r="Y70">
        <f t="shared" si="10"/>
        <v>9</v>
      </c>
      <c r="Z70">
        <f t="shared" si="11"/>
        <v>15</v>
      </c>
      <c r="AA70">
        <f t="shared" si="12"/>
        <v>7</v>
      </c>
      <c r="AB70">
        <f t="shared" si="13"/>
        <v>2</v>
      </c>
      <c r="AC70">
        <f t="shared" si="14"/>
        <v>5</v>
      </c>
      <c r="AD70">
        <f t="shared" si="15"/>
        <v>3</v>
      </c>
      <c r="AE70">
        <f t="shared" si="16"/>
        <v>9</v>
      </c>
      <c r="AF70">
        <f t="shared" si="17"/>
        <v>2</v>
      </c>
    </row>
    <row r="71" spans="1:32">
      <c r="A71">
        <v>90</v>
      </c>
      <c r="B71">
        <f>IF(G71=G70,B70,A71)</f>
        <v>90</v>
      </c>
      <c r="C71" t="s">
        <v>141</v>
      </c>
      <c r="D71" t="s">
        <v>70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8</v>
      </c>
      <c r="L71">
        <v>0</v>
      </c>
      <c r="Y71">
        <f t="shared" si="10"/>
        <v>9</v>
      </c>
      <c r="Z71">
        <f t="shared" si="11"/>
        <v>15</v>
      </c>
      <c r="AA71">
        <f t="shared" si="12"/>
        <v>7</v>
      </c>
      <c r="AB71">
        <f t="shared" si="13"/>
        <v>2</v>
      </c>
      <c r="AC71">
        <f t="shared" si="14"/>
        <v>5</v>
      </c>
      <c r="AD71">
        <f t="shared" si="15"/>
        <v>3</v>
      </c>
      <c r="AE71">
        <f t="shared" si="16"/>
        <v>9</v>
      </c>
      <c r="AF71">
        <f t="shared" si="17"/>
        <v>2</v>
      </c>
    </row>
    <row r="72" spans="1:32">
      <c r="A72">
        <v>67</v>
      </c>
      <c r="B72">
        <f>IF(G72=G71,B71,A72)</f>
        <v>90</v>
      </c>
      <c r="C72" t="s">
        <v>137</v>
      </c>
      <c r="D72" t="s">
        <v>75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7</v>
      </c>
      <c r="L72">
        <v>9</v>
      </c>
      <c r="Y72">
        <f t="shared" si="10"/>
        <v>9</v>
      </c>
      <c r="Z72">
        <f t="shared" si="11"/>
        <v>15</v>
      </c>
      <c r="AA72">
        <f t="shared" si="12"/>
        <v>8</v>
      </c>
      <c r="AB72">
        <f t="shared" si="13"/>
        <v>2</v>
      </c>
      <c r="AC72">
        <f t="shared" si="14"/>
        <v>5</v>
      </c>
      <c r="AD72">
        <f t="shared" si="15"/>
        <v>3</v>
      </c>
      <c r="AE72">
        <f t="shared" si="16"/>
        <v>9</v>
      </c>
      <c r="AF72">
        <f t="shared" si="17"/>
        <v>2</v>
      </c>
    </row>
    <row r="73" spans="1:32">
      <c r="A73">
        <v>70</v>
      </c>
      <c r="B73">
        <f>IF(G73=G72,B72,A73)</f>
        <v>90</v>
      </c>
      <c r="C73" t="s">
        <v>143</v>
      </c>
      <c r="D73" t="s">
        <v>113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7</v>
      </c>
      <c r="L73">
        <v>0</v>
      </c>
      <c r="Y73">
        <f t="shared" si="10"/>
        <v>9</v>
      </c>
      <c r="Z73">
        <f t="shared" si="11"/>
        <v>15</v>
      </c>
      <c r="AA73">
        <f t="shared" si="12"/>
        <v>8</v>
      </c>
      <c r="AB73">
        <f t="shared" si="13"/>
        <v>2</v>
      </c>
      <c r="AC73">
        <f t="shared" si="14"/>
        <v>5</v>
      </c>
      <c r="AD73">
        <f t="shared" si="15"/>
        <v>3</v>
      </c>
      <c r="AE73">
        <f t="shared" si="16"/>
        <v>9</v>
      </c>
      <c r="AF73">
        <f t="shared" si="17"/>
        <v>2</v>
      </c>
    </row>
    <row r="74" spans="1:32">
      <c r="A74">
        <v>73</v>
      </c>
      <c r="B74">
        <f>IF(G74=G73,B73,A74)</f>
        <v>90</v>
      </c>
      <c r="C74" t="s">
        <v>142</v>
      </c>
      <c r="D74" t="s">
        <v>113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7</v>
      </c>
      <c r="L74">
        <v>0</v>
      </c>
      <c r="Y74">
        <f t="shared" si="10"/>
        <v>9</v>
      </c>
      <c r="Z74">
        <f t="shared" si="11"/>
        <v>15</v>
      </c>
      <c r="AA74">
        <f t="shared" si="12"/>
        <v>8</v>
      </c>
      <c r="AB74">
        <f t="shared" si="13"/>
        <v>2</v>
      </c>
      <c r="AC74">
        <f t="shared" si="14"/>
        <v>5</v>
      </c>
      <c r="AD74">
        <f t="shared" si="15"/>
        <v>3</v>
      </c>
      <c r="AE74">
        <f t="shared" si="16"/>
        <v>9</v>
      </c>
      <c r="AF74">
        <f t="shared" si="17"/>
        <v>2</v>
      </c>
    </row>
    <row r="75" spans="1:32">
      <c r="A75">
        <v>74</v>
      </c>
      <c r="B75">
        <f>IF(G75=G74,B74,A75)</f>
        <v>90</v>
      </c>
      <c r="C75" t="s">
        <v>140</v>
      </c>
      <c r="D75" t="s">
        <v>113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9</v>
      </c>
      <c r="Y75">
        <f t="shared" si="10"/>
        <v>9</v>
      </c>
      <c r="Z75">
        <f t="shared" si="11"/>
        <v>15</v>
      </c>
      <c r="AA75">
        <f t="shared" si="12"/>
        <v>8</v>
      </c>
      <c r="AB75">
        <f t="shared" si="13"/>
        <v>2</v>
      </c>
      <c r="AC75">
        <f t="shared" si="14"/>
        <v>5</v>
      </c>
      <c r="AD75">
        <f t="shared" si="15"/>
        <v>3</v>
      </c>
      <c r="AE75">
        <f t="shared" si="16"/>
        <v>9</v>
      </c>
      <c r="AF75">
        <f t="shared" si="17"/>
        <v>3</v>
      </c>
    </row>
    <row r="76" spans="1:32">
      <c r="A76">
        <v>76</v>
      </c>
      <c r="B76">
        <f>IF(G76=G75,B75,A76)</f>
        <v>90</v>
      </c>
      <c r="C76" t="s">
        <v>144</v>
      </c>
      <c r="D76" t="s">
        <v>113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6</v>
      </c>
      <c r="Y76">
        <f t="shared" si="10"/>
        <v>9</v>
      </c>
      <c r="Z76">
        <f t="shared" si="11"/>
        <v>15</v>
      </c>
      <c r="AA76">
        <f t="shared" si="12"/>
        <v>8</v>
      </c>
      <c r="AB76">
        <f t="shared" si="13"/>
        <v>2</v>
      </c>
      <c r="AC76">
        <f t="shared" si="14"/>
        <v>5</v>
      </c>
      <c r="AD76">
        <f t="shared" si="15"/>
        <v>3</v>
      </c>
      <c r="AE76">
        <f t="shared" si="16"/>
        <v>9</v>
      </c>
      <c r="AF76">
        <f t="shared" si="17"/>
        <v>4</v>
      </c>
    </row>
    <row r="77" spans="1:32">
      <c r="A77">
        <v>77</v>
      </c>
      <c r="B77">
        <f>IF(G77=G76,B76,A77)</f>
        <v>90</v>
      </c>
      <c r="C77" t="s">
        <v>104</v>
      </c>
      <c r="D77" t="s">
        <v>113</v>
      </c>
      <c r="E77">
        <v>1</v>
      </c>
      <c r="F77">
        <v>0</v>
      </c>
      <c r="G77">
        <v>0</v>
      </c>
      <c r="H77">
        <v>10</v>
      </c>
      <c r="I77">
        <v>0</v>
      </c>
      <c r="J77">
        <v>0</v>
      </c>
      <c r="K77">
        <v>0</v>
      </c>
      <c r="L77">
        <v>0</v>
      </c>
      <c r="Y77">
        <f t="shared" si="10"/>
        <v>9</v>
      </c>
      <c r="Z77">
        <f t="shared" si="11"/>
        <v>15</v>
      </c>
      <c r="AA77">
        <f t="shared" si="12"/>
        <v>8</v>
      </c>
      <c r="AB77">
        <f t="shared" si="13"/>
        <v>2</v>
      </c>
      <c r="AC77">
        <f t="shared" si="14"/>
        <v>5</v>
      </c>
      <c r="AD77">
        <f t="shared" si="15"/>
        <v>3</v>
      </c>
      <c r="AE77">
        <f t="shared" si="16"/>
        <v>9</v>
      </c>
      <c r="AF77">
        <f t="shared" si="17"/>
        <v>4</v>
      </c>
    </row>
    <row r="78" spans="1:32">
      <c r="A78">
        <v>78</v>
      </c>
      <c r="B78">
        <f>IF(G78=G77,B77,A78)</f>
        <v>78</v>
      </c>
      <c r="C78" t="s">
        <v>52</v>
      </c>
      <c r="D78" t="s">
        <v>113</v>
      </c>
      <c r="E78">
        <v>9</v>
      </c>
      <c r="F78">
        <v>10</v>
      </c>
      <c r="G78">
        <v>10</v>
      </c>
      <c r="H78">
        <v>9</v>
      </c>
      <c r="I78">
        <v>0</v>
      </c>
      <c r="J78">
        <v>0</v>
      </c>
      <c r="K78">
        <v>0</v>
      </c>
      <c r="L78">
        <v>0</v>
      </c>
      <c r="Y78">
        <f t="shared" si="10"/>
        <v>9</v>
      </c>
      <c r="Z78">
        <f t="shared" si="11"/>
        <v>15</v>
      </c>
      <c r="AA78">
        <f t="shared" si="12"/>
        <v>8</v>
      </c>
      <c r="AB78">
        <f t="shared" si="13"/>
        <v>2</v>
      </c>
      <c r="AC78">
        <f t="shared" si="14"/>
        <v>5</v>
      </c>
      <c r="AD78">
        <f t="shared" si="15"/>
        <v>3</v>
      </c>
      <c r="AE78">
        <f t="shared" si="16"/>
        <v>9</v>
      </c>
      <c r="AF78">
        <f t="shared" si="17"/>
        <v>4</v>
      </c>
    </row>
    <row r="79" spans="1:32">
      <c r="A79">
        <v>87</v>
      </c>
      <c r="B79">
        <f>IF(G79=G78,B78,A79)</f>
        <v>87</v>
      </c>
      <c r="C79" t="s">
        <v>81</v>
      </c>
      <c r="D79" t="s">
        <v>72</v>
      </c>
      <c r="E79">
        <v>8</v>
      </c>
      <c r="F79">
        <v>13</v>
      </c>
      <c r="G79" s="2">
        <v>12</v>
      </c>
      <c r="H79">
        <v>0</v>
      </c>
      <c r="I79">
        <v>0</v>
      </c>
      <c r="J79">
        <v>0</v>
      </c>
      <c r="K79">
        <v>0</v>
      </c>
      <c r="L79">
        <v>0</v>
      </c>
      <c r="Y79">
        <f t="shared" si="10"/>
        <v>9</v>
      </c>
      <c r="Z79">
        <f t="shared" si="11"/>
        <v>15</v>
      </c>
      <c r="AA79">
        <f t="shared" si="12"/>
        <v>8</v>
      </c>
      <c r="AB79">
        <f t="shared" si="13"/>
        <v>2</v>
      </c>
      <c r="AC79">
        <f t="shared" si="14"/>
        <v>5</v>
      </c>
      <c r="AD79">
        <f t="shared" si="15"/>
        <v>3</v>
      </c>
      <c r="AE79">
        <f t="shared" si="16"/>
        <v>9</v>
      </c>
      <c r="AF79">
        <f t="shared" si="17"/>
        <v>4</v>
      </c>
    </row>
    <row r="80" spans="1:32">
      <c r="A80">
        <v>68</v>
      </c>
      <c r="B80">
        <f>IF(G80=G79,B79,A80)</f>
        <v>68</v>
      </c>
      <c r="C80" t="s">
        <v>89</v>
      </c>
      <c r="D80" t="s">
        <v>75</v>
      </c>
      <c r="E80">
        <v>8</v>
      </c>
      <c r="F80">
        <v>13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Y80">
        <f t="shared" si="10"/>
        <v>9</v>
      </c>
      <c r="Z80">
        <f t="shared" si="11"/>
        <v>15</v>
      </c>
      <c r="AA80">
        <f t="shared" si="12"/>
        <v>8</v>
      </c>
      <c r="AB80">
        <f t="shared" si="13"/>
        <v>2</v>
      </c>
      <c r="AC80">
        <f t="shared" si="14"/>
        <v>5</v>
      </c>
      <c r="AD80">
        <f t="shared" si="15"/>
        <v>3</v>
      </c>
      <c r="AE80">
        <f t="shared" si="16"/>
        <v>9</v>
      </c>
      <c r="AF80">
        <f t="shared" si="17"/>
        <v>4</v>
      </c>
    </row>
    <row r="81" spans="1:32">
      <c r="A81">
        <v>82</v>
      </c>
      <c r="B81">
        <f>IF(G81=G80,B80,A81)</f>
        <v>82</v>
      </c>
      <c r="C81" t="s">
        <v>126</v>
      </c>
      <c r="D81" t="s">
        <v>115</v>
      </c>
      <c r="E81">
        <v>9</v>
      </c>
      <c r="F81">
        <v>12</v>
      </c>
      <c r="G81">
        <v>7</v>
      </c>
      <c r="H81">
        <v>0</v>
      </c>
      <c r="I81">
        <v>0</v>
      </c>
      <c r="J81">
        <v>0</v>
      </c>
      <c r="K81">
        <v>0</v>
      </c>
      <c r="L81">
        <v>0</v>
      </c>
      <c r="Y81">
        <f t="shared" si="10"/>
        <v>9</v>
      </c>
      <c r="Z81">
        <f t="shared" si="11"/>
        <v>15</v>
      </c>
      <c r="AA81">
        <f t="shared" si="12"/>
        <v>8</v>
      </c>
      <c r="AB81">
        <f t="shared" si="13"/>
        <v>2</v>
      </c>
      <c r="AC81">
        <f t="shared" si="14"/>
        <v>5</v>
      </c>
      <c r="AD81">
        <f t="shared" si="15"/>
        <v>3</v>
      </c>
      <c r="AE81">
        <f t="shared" si="16"/>
        <v>9</v>
      </c>
      <c r="AF81">
        <f t="shared" si="17"/>
        <v>4</v>
      </c>
    </row>
    <row r="82" spans="1:32">
      <c r="A82">
        <v>84</v>
      </c>
      <c r="B82">
        <f>IF(G82=G81,B81,A82)</f>
        <v>84</v>
      </c>
      <c r="C82" t="s">
        <v>86</v>
      </c>
      <c r="D82" t="s">
        <v>74</v>
      </c>
      <c r="E82">
        <v>8</v>
      </c>
      <c r="F82">
        <v>12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Y82">
        <f t="shared" si="10"/>
        <v>9</v>
      </c>
      <c r="Z82">
        <f t="shared" si="11"/>
        <v>15</v>
      </c>
      <c r="AA82">
        <f t="shared" si="12"/>
        <v>8</v>
      </c>
      <c r="AB82">
        <f t="shared" si="13"/>
        <v>2</v>
      </c>
      <c r="AC82">
        <f t="shared" si="14"/>
        <v>5</v>
      </c>
      <c r="AD82">
        <f t="shared" si="15"/>
        <v>3</v>
      </c>
      <c r="AE82">
        <f t="shared" si="16"/>
        <v>9</v>
      </c>
      <c r="AF82">
        <f t="shared" si="17"/>
        <v>4</v>
      </c>
    </row>
    <row r="83" spans="1:32">
      <c r="A83">
        <v>86</v>
      </c>
      <c r="B83">
        <f>IF(G83=G82,B82,A83)</f>
        <v>84</v>
      </c>
      <c r="C83" t="s">
        <v>21</v>
      </c>
      <c r="D83" t="s">
        <v>71</v>
      </c>
      <c r="E83" s="1">
        <v>12</v>
      </c>
      <c r="F83">
        <v>10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Y83">
        <f t="shared" si="10"/>
        <v>9</v>
      </c>
      <c r="Z83">
        <f t="shared" si="11"/>
        <v>15</v>
      </c>
      <c r="AA83">
        <f t="shared" si="12"/>
        <v>8</v>
      </c>
      <c r="AB83">
        <f t="shared" si="13"/>
        <v>2</v>
      </c>
      <c r="AC83">
        <f t="shared" si="14"/>
        <v>5</v>
      </c>
      <c r="AD83">
        <f t="shared" si="15"/>
        <v>3</v>
      </c>
      <c r="AE83">
        <f t="shared" si="16"/>
        <v>9</v>
      </c>
      <c r="AF83">
        <f t="shared" si="17"/>
        <v>4</v>
      </c>
    </row>
    <row r="84" spans="1:32">
      <c r="A84">
        <v>91</v>
      </c>
      <c r="B84">
        <f>IF(G84=G83,B83,A84)</f>
        <v>91</v>
      </c>
      <c r="C84" t="s">
        <v>118</v>
      </c>
      <c r="D84" t="s">
        <v>71</v>
      </c>
      <c r="E84">
        <v>0</v>
      </c>
      <c r="F84">
        <v>10</v>
      </c>
      <c r="G84">
        <v>10</v>
      </c>
      <c r="H84">
        <v>0</v>
      </c>
      <c r="I84">
        <v>0</v>
      </c>
      <c r="J84">
        <v>0</v>
      </c>
      <c r="K84">
        <v>0</v>
      </c>
      <c r="L84">
        <v>0</v>
      </c>
      <c r="Y84">
        <f t="shared" si="10"/>
        <v>9</v>
      </c>
      <c r="Z84">
        <f t="shared" si="11"/>
        <v>15</v>
      </c>
      <c r="AA84">
        <f t="shared" si="12"/>
        <v>8</v>
      </c>
      <c r="AB84">
        <f t="shared" si="13"/>
        <v>2</v>
      </c>
      <c r="AC84">
        <f t="shared" si="14"/>
        <v>5</v>
      </c>
      <c r="AD84">
        <f t="shared" si="15"/>
        <v>3</v>
      </c>
      <c r="AE84">
        <f t="shared" si="16"/>
        <v>9</v>
      </c>
      <c r="AF84">
        <f t="shared" si="17"/>
        <v>4</v>
      </c>
    </row>
    <row r="85" spans="1:32">
      <c r="A85">
        <v>75</v>
      </c>
      <c r="B85">
        <f>IF(G85=G84,B84,A85)</f>
        <v>75</v>
      </c>
      <c r="C85" t="s">
        <v>107</v>
      </c>
      <c r="D85" t="s">
        <v>115</v>
      </c>
      <c r="E85">
        <v>0</v>
      </c>
      <c r="F85">
        <v>10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Y85">
        <f t="shared" si="10"/>
        <v>9</v>
      </c>
      <c r="Z85">
        <f t="shared" si="11"/>
        <v>15</v>
      </c>
      <c r="AA85">
        <f t="shared" si="12"/>
        <v>8</v>
      </c>
      <c r="AB85">
        <f t="shared" si="13"/>
        <v>2</v>
      </c>
      <c r="AC85">
        <f t="shared" si="14"/>
        <v>5</v>
      </c>
      <c r="AD85">
        <f t="shared" si="15"/>
        <v>3</v>
      </c>
      <c r="AE85">
        <f t="shared" si="16"/>
        <v>9</v>
      </c>
      <c r="AF85">
        <f t="shared" si="17"/>
        <v>4</v>
      </c>
    </row>
    <row r="86" spans="1:32">
      <c r="A86">
        <v>66</v>
      </c>
      <c r="B86">
        <f>IF(G86=G85,B85,A86)</f>
        <v>75</v>
      </c>
      <c r="C86" t="s">
        <v>25</v>
      </c>
      <c r="D86" t="s">
        <v>74</v>
      </c>
      <c r="E86" s="2">
        <v>11</v>
      </c>
      <c r="F86">
        <v>9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Y86">
        <f t="shared" si="10"/>
        <v>9</v>
      </c>
      <c r="Z86">
        <f t="shared" si="11"/>
        <v>15</v>
      </c>
      <c r="AA86">
        <f t="shared" si="12"/>
        <v>8</v>
      </c>
      <c r="AB86">
        <f t="shared" si="13"/>
        <v>2</v>
      </c>
      <c r="AC86">
        <f t="shared" si="14"/>
        <v>5</v>
      </c>
      <c r="AD86">
        <f t="shared" si="15"/>
        <v>3</v>
      </c>
      <c r="AE86">
        <f t="shared" si="16"/>
        <v>9</v>
      </c>
      <c r="AF86">
        <f t="shared" si="17"/>
        <v>4</v>
      </c>
    </row>
    <row r="87" spans="1:32">
      <c r="A87">
        <v>71</v>
      </c>
      <c r="B87">
        <f>IF(G87=G86,B86,A87)</f>
        <v>75</v>
      </c>
      <c r="C87" t="s">
        <v>27</v>
      </c>
      <c r="D87" t="s">
        <v>72</v>
      </c>
      <c r="E87" s="2">
        <v>11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Y87">
        <f t="shared" si="10"/>
        <v>9</v>
      </c>
      <c r="Z87">
        <f t="shared" si="11"/>
        <v>15</v>
      </c>
      <c r="AA87">
        <f t="shared" si="12"/>
        <v>8</v>
      </c>
      <c r="AB87">
        <f t="shared" si="13"/>
        <v>2</v>
      </c>
      <c r="AC87">
        <f t="shared" si="14"/>
        <v>5</v>
      </c>
      <c r="AD87">
        <f t="shared" si="15"/>
        <v>3</v>
      </c>
      <c r="AE87">
        <f t="shared" si="16"/>
        <v>9</v>
      </c>
      <c r="AF87">
        <f t="shared" si="17"/>
        <v>4</v>
      </c>
    </row>
    <row r="88" spans="1:32">
      <c r="A88">
        <v>72</v>
      </c>
      <c r="B88">
        <f>IF(G88=G87,B87,A88)</f>
        <v>75</v>
      </c>
      <c r="C88" t="s">
        <v>43</v>
      </c>
      <c r="D88" t="s">
        <v>72</v>
      </c>
      <c r="E88">
        <v>10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Y88">
        <f t="shared" si="10"/>
        <v>9</v>
      </c>
      <c r="Z88">
        <f t="shared" si="11"/>
        <v>15</v>
      </c>
      <c r="AA88">
        <f t="shared" si="12"/>
        <v>8</v>
      </c>
      <c r="AB88">
        <f t="shared" si="13"/>
        <v>2</v>
      </c>
      <c r="AC88">
        <f t="shared" si="14"/>
        <v>5</v>
      </c>
      <c r="AD88">
        <f t="shared" si="15"/>
        <v>3</v>
      </c>
      <c r="AE88">
        <f t="shared" si="16"/>
        <v>9</v>
      </c>
      <c r="AF88">
        <f t="shared" si="17"/>
        <v>4</v>
      </c>
    </row>
    <row r="89" spans="1:32">
      <c r="A89">
        <v>80</v>
      </c>
      <c r="B89">
        <f>IF(G89=G88,B88,A89)</f>
        <v>75</v>
      </c>
      <c r="C89" t="s">
        <v>39</v>
      </c>
      <c r="D89" t="s">
        <v>75</v>
      </c>
      <c r="E89">
        <v>10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Y89">
        <f t="shared" si="10"/>
        <v>9</v>
      </c>
      <c r="Z89">
        <f t="shared" si="11"/>
        <v>15</v>
      </c>
      <c r="AA89">
        <f t="shared" si="12"/>
        <v>8</v>
      </c>
      <c r="AB89">
        <f t="shared" si="13"/>
        <v>2</v>
      </c>
      <c r="AC89">
        <f t="shared" si="14"/>
        <v>5</v>
      </c>
      <c r="AD89">
        <f t="shared" si="15"/>
        <v>3</v>
      </c>
      <c r="AE89">
        <f t="shared" si="16"/>
        <v>9</v>
      </c>
      <c r="AF89">
        <f t="shared" si="17"/>
        <v>4</v>
      </c>
    </row>
    <row r="90" spans="1:32">
      <c r="A90">
        <v>81</v>
      </c>
      <c r="B90">
        <f>IF(G90=G89,B89,A90)</f>
        <v>75</v>
      </c>
      <c r="C90" t="s">
        <v>33</v>
      </c>
      <c r="D90" t="s">
        <v>113</v>
      </c>
      <c r="E90">
        <v>10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Y90">
        <f t="shared" si="10"/>
        <v>9</v>
      </c>
      <c r="Z90">
        <f t="shared" si="11"/>
        <v>15</v>
      </c>
      <c r="AA90">
        <f t="shared" si="12"/>
        <v>8</v>
      </c>
      <c r="AB90">
        <f t="shared" si="13"/>
        <v>2</v>
      </c>
      <c r="AC90">
        <f t="shared" si="14"/>
        <v>5</v>
      </c>
      <c r="AD90">
        <f t="shared" si="15"/>
        <v>3</v>
      </c>
      <c r="AE90">
        <f t="shared" si="16"/>
        <v>9</v>
      </c>
      <c r="AF90">
        <f t="shared" si="17"/>
        <v>4</v>
      </c>
    </row>
    <row r="91" spans="1:32">
      <c r="A91">
        <v>83</v>
      </c>
      <c r="B91">
        <f>IF(G91=G90,B90,A91)</f>
        <v>75</v>
      </c>
      <c r="C91" t="s">
        <v>45</v>
      </c>
      <c r="D91" t="s">
        <v>72</v>
      </c>
      <c r="E91">
        <v>9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Y91">
        <f t="shared" si="10"/>
        <v>9</v>
      </c>
      <c r="Z91">
        <f t="shared" si="11"/>
        <v>15</v>
      </c>
      <c r="AA91">
        <f t="shared" si="12"/>
        <v>8</v>
      </c>
      <c r="AB91">
        <f t="shared" si="13"/>
        <v>2</v>
      </c>
      <c r="AC91">
        <f t="shared" si="14"/>
        <v>5</v>
      </c>
      <c r="AD91">
        <f t="shared" si="15"/>
        <v>3</v>
      </c>
      <c r="AE91">
        <f t="shared" si="16"/>
        <v>9</v>
      </c>
      <c r="AF91">
        <f t="shared" si="17"/>
        <v>4</v>
      </c>
    </row>
    <row r="92" spans="1:32">
      <c r="A92">
        <v>88</v>
      </c>
      <c r="B92">
        <f>IF(G92=G91,B91,A92)</f>
        <v>75</v>
      </c>
      <c r="C92" t="s">
        <v>60</v>
      </c>
      <c r="D92" t="s">
        <v>74</v>
      </c>
      <c r="E92">
        <v>9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Y92">
        <f t="shared" si="10"/>
        <v>9</v>
      </c>
      <c r="Z92">
        <f t="shared" si="11"/>
        <v>15</v>
      </c>
      <c r="AA92">
        <f t="shared" si="12"/>
        <v>8</v>
      </c>
      <c r="AB92">
        <f t="shared" si="13"/>
        <v>2</v>
      </c>
      <c r="AC92">
        <f t="shared" si="14"/>
        <v>5</v>
      </c>
      <c r="AD92">
        <f t="shared" si="15"/>
        <v>3</v>
      </c>
      <c r="AE92">
        <f t="shared" si="16"/>
        <v>9</v>
      </c>
      <c r="AF92">
        <f t="shared" si="17"/>
        <v>4</v>
      </c>
    </row>
    <row r="93" spans="1:32">
      <c r="A93">
        <v>89</v>
      </c>
      <c r="B93">
        <f>IF(G93=G92,B92,A93)</f>
        <v>75</v>
      </c>
      <c r="C93" t="s">
        <v>49</v>
      </c>
      <c r="D93" t="s">
        <v>113</v>
      </c>
      <c r="E93">
        <v>9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Y93">
        <f t="shared" si="10"/>
        <v>9</v>
      </c>
      <c r="Z93">
        <f t="shared" si="11"/>
        <v>15</v>
      </c>
      <c r="AA93">
        <f t="shared" si="12"/>
        <v>8</v>
      </c>
      <c r="AB93">
        <f t="shared" si="13"/>
        <v>2</v>
      </c>
      <c r="AC93">
        <f t="shared" si="14"/>
        <v>5</v>
      </c>
      <c r="AD93">
        <f t="shared" si="15"/>
        <v>3</v>
      </c>
      <c r="AE93">
        <f t="shared" si="16"/>
        <v>9</v>
      </c>
      <c r="AF93">
        <f t="shared" si="17"/>
        <v>4</v>
      </c>
    </row>
    <row r="94" spans="1:32">
      <c r="C94" t="s">
        <v>90</v>
      </c>
      <c r="D94" t="s">
        <v>75</v>
      </c>
      <c r="E94">
        <v>8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Y94">
        <f t="shared" si="10"/>
        <v>9</v>
      </c>
      <c r="Z94">
        <f t="shared" si="11"/>
        <v>15</v>
      </c>
      <c r="AA94">
        <f t="shared" si="12"/>
        <v>8</v>
      </c>
      <c r="AB94">
        <f t="shared" si="13"/>
        <v>2</v>
      </c>
      <c r="AC94">
        <f t="shared" si="14"/>
        <v>5</v>
      </c>
      <c r="AD94">
        <f t="shared" si="15"/>
        <v>3</v>
      </c>
      <c r="AE94">
        <f t="shared" si="16"/>
        <v>9</v>
      </c>
      <c r="AF94">
        <f t="shared" si="17"/>
        <v>4</v>
      </c>
    </row>
    <row r="95" spans="1:32">
      <c r="C95" t="s">
        <v>91</v>
      </c>
      <c r="D95" t="s">
        <v>75</v>
      </c>
      <c r="E95">
        <v>8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Y95">
        <f t="shared" si="10"/>
        <v>9</v>
      </c>
      <c r="Z95">
        <f t="shared" si="11"/>
        <v>15</v>
      </c>
      <c r="AA95">
        <f t="shared" si="12"/>
        <v>8</v>
      </c>
      <c r="AB95">
        <f t="shared" si="13"/>
        <v>2</v>
      </c>
      <c r="AC95">
        <f t="shared" si="14"/>
        <v>5</v>
      </c>
      <c r="AD95">
        <f t="shared" si="15"/>
        <v>3</v>
      </c>
      <c r="AE95">
        <f t="shared" si="16"/>
        <v>9</v>
      </c>
      <c r="AF95">
        <f t="shared" si="17"/>
        <v>4</v>
      </c>
    </row>
    <row r="96" spans="1:32">
      <c r="C96" t="s">
        <v>77</v>
      </c>
      <c r="D96" t="s">
        <v>74</v>
      </c>
      <c r="E96">
        <v>8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Y96">
        <f t="shared" si="10"/>
        <v>9</v>
      </c>
      <c r="Z96">
        <f t="shared" si="11"/>
        <v>15</v>
      </c>
      <c r="AA96">
        <f t="shared" si="12"/>
        <v>8</v>
      </c>
      <c r="AB96">
        <f t="shared" si="13"/>
        <v>2</v>
      </c>
      <c r="AC96">
        <f t="shared" si="14"/>
        <v>5</v>
      </c>
      <c r="AD96">
        <f t="shared" si="15"/>
        <v>3</v>
      </c>
      <c r="AE96">
        <f t="shared" si="16"/>
        <v>9</v>
      </c>
      <c r="AF96">
        <f t="shared" si="17"/>
        <v>4</v>
      </c>
    </row>
    <row r="97" spans="3:32">
      <c r="C97" t="s">
        <v>98</v>
      </c>
      <c r="D97" t="s">
        <v>72</v>
      </c>
      <c r="E97">
        <v>7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Y97">
        <f t="shared" si="10"/>
        <v>9</v>
      </c>
      <c r="Z97">
        <f t="shared" si="11"/>
        <v>15</v>
      </c>
      <c r="AA97">
        <f t="shared" si="12"/>
        <v>8</v>
      </c>
      <c r="AB97">
        <f t="shared" si="13"/>
        <v>2</v>
      </c>
      <c r="AC97">
        <f t="shared" si="14"/>
        <v>5</v>
      </c>
      <c r="AD97">
        <f t="shared" si="15"/>
        <v>3</v>
      </c>
      <c r="AE97">
        <f t="shared" si="16"/>
        <v>9</v>
      </c>
      <c r="AF97">
        <f t="shared" si="17"/>
        <v>4</v>
      </c>
    </row>
    <row r="98" spans="3:32">
      <c r="C98" t="s">
        <v>97</v>
      </c>
      <c r="D98" t="s">
        <v>74</v>
      </c>
      <c r="E98">
        <v>7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Y98">
        <f t="shared" si="10"/>
        <v>9</v>
      </c>
      <c r="Z98">
        <f t="shared" si="11"/>
        <v>15</v>
      </c>
      <c r="AA98">
        <f t="shared" si="12"/>
        <v>8</v>
      </c>
      <c r="AB98">
        <f t="shared" si="13"/>
        <v>2</v>
      </c>
      <c r="AC98">
        <f t="shared" si="14"/>
        <v>5</v>
      </c>
      <c r="AD98">
        <f t="shared" si="15"/>
        <v>3</v>
      </c>
      <c r="AE98">
        <f t="shared" si="16"/>
        <v>9</v>
      </c>
      <c r="AF98">
        <f t="shared" si="17"/>
        <v>4</v>
      </c>
    </row>
    <row r="99" spans="3:32">
      <c r="C99" t="s">
        <v>99</v>
      </c>
      <c r="D99" t="s">
        <v>114</v>
      </c>
      <c r="E99">
        <v>7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Y99">
        <f t="shared" si="10"/>
        <v>9</v>
      </c>
      <c r="Z99">
        <f t="shared" si="11"/>
        <v>15</v>
      </c>
      <c r="AA99">
        <f t="shared" si="12"/>
        <v>8</v>
      </c>
      <c r="AB99">
        <f t="shared" si="13"/>
        <v>2</v>
      </c>
      <c r="AC99">
        <f t="shared" si="14"/>
        <v>5</v>
      </c>
      <c r="AD99">
        <f t="shared" si="15"/>
        <v>3</v>
      </c>
      <c r="AE99">
        <f t="shared" si="16"/>
        <v>9</v>
      </c>
      <c r="AF99">
        <f t="shared" si="17"/>
        <v>4</v>
      </c>
    </row>
    <row r="100" spans="3:32">
      <c r="C100" t="s">
        <v>96</v>
      </c>
      <c r="D100" t="s">
        <v>71</v>
      </c>
      <c r="E100">
        <v>7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Y100">
        <f t="shared" si="10"/>
        <v>9</v>
      </c>
      <c r="Z100">
        <f t="shared" si="11"/>
        <v>15</v>
      </c>
      <c r="AA100">
        <f t="shared" si="12"/>
        <v>8</v>
      </c>
      <c r="AB100">
        <f t="shared" si="13"/>
        <v>2</v>
      </c>
      <c r="AC100">
        <f t="shared" si="14"/>
        <v>5</v>
      </c>
      <c r="AD100">
        <f t="shared" si="15"/>
        <v>3</v>
      </c>
      <c r="AE100">
        <f t="shared" si="16"/>
        <v>9</v>
      </c>
      <c r="AF100">
        <f t="shared" si="17"/>
        <v>4</v>
      </c>
    </row>
    <row r="101" spans="3:32">
      <c r="C101" t="s">
        <v>100</v>
      </c>
      <c r="D101" t="s">
        <v>74</v>
      </c>
      <c r="E101">
        <v>6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Y101">
        <f t="shared" si="10"/>
        <v>9</v>
      </c>
      <c r="Z101">
        <f t="shared" si="11"/>
        <v>15</v>
      </c>
      <c r="AA101">
        <f t="shared" si="12"/>
        <v>8</v>
      </c>
      <c r="AB101">
        <f t="shared" si="13"/>
        <v>2</v>
      </c>
      <c r="AC101">
        <f t="shared" si="14"/>
        <v>5</v>
      </c>
      <c r="AD101">
        <f t="shared" si="15"/>
        <v>3</v>
      </c>
      <c r="AE101">
        <f t="shared" si="16"/>
        <v>9</v>
      </c>
      <c r="AF101">
        <f t="shared" si="17"/>
        <v>4</v>
      </c>
    </row>
    <row r="102" spans="3:32">
      <c r="C102" t="s">
        <v>103</v>
      </c>
      <c r="D102" t="s">
        <v>71</v>
      </c>
      <c r="E102">
        <v>1</v>
      </c>
      <c r="F102">
        <v>0</v>
      </c>
      <c r="G102">
        <v>9</v>
      </c>
      <c r="H102">
        <v>0</v>
      </c>
      <c r="I102">
        <v>0</v>
      </c>
      <c r="J102">
        <v>0</v>
      </c>
      <c r="K102">
        <v>0</v>
      </c>
      <c r="L102">
        <v>0</v>
      </c>
      <c r="Y102">
        <f t="shared" si="10"/>
        <v>9</v>
      </c>
      <c r="Z102">
        <f t="shared" si="11"/>
        <v>15</v>
      </c>
      <c r="AA102">
        <f t="shared" si="12"/>
        <v>8</v>
      </c>
      <c r="AB102">
        <f t="shared" si="13"/>
        <v>2</v>
      </c>
      <c r="AC102">
        <f t="shared" si="14"/>
        <v>5</v>
      </c>
      <c r="AD102">
        <f t="shared" si="15"/>
        <v>3</v>
      </c>
      <c r="AE102">
        <f t="shared" si="16"/>
        <v>9</v>
      </c>
      <c r="AF102">
        <f t="shared" si="17"/>
        <v>4</v>
      </c>
    </row>
    <row r="103" spans="3:32">
      <c r="C103" t="s">
        <v>108</v>
      </c>
      <c r="D103" t="s">
        <v>113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Y103">
        <f t="shared" si="10"/>
        <v>9</v>
      </c>
      <c r="Z103">
        <f t="shared" si="11"/>
        <v>15</v>
      </c>
      <c r="AA103">
        <f t="shared" si="12"/>
        <v>8</v>
      </c>
      <c r="AB103">
        <f t="shared" si="13"/>
        <v>2</v>
      </c>
      <c r="AC103">
        <f t="shared" si="14"/>
        <v>5</v>
      </c>
      <c r="AD103">
        <f t="shared" si="15"/>
        <v>3</v>
      </c>
      <c r="AE103">
        <f t="shared" si="16"/>
        <v>9</v>
      </c>
      <c r="AF103">
        <f t="shared" si="17"/>
        <v>4</v>
      </c>
    </row>
    <row r="104" spans="3:32">
      <c r="C104" t="s">
        <v>106</v>
      </c>
      <c r="D104" t="s">
        <v>74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Y104">
        <f t="shared" si="10"/>
        <v>9</v>
      </c>
      <c r="Z104">
        <f t="shared" si="11"/>
        <v>15</v>
      </c>
      <c r="AA104">
        <f t="shared" si="12"/>
        <v>8</v>
      </c>
      <c r="AB104">
        <f t="shared" si="13"/>
        <v>2</v>
      </c>
      <c r="AC104">
        <f t="shared" si="14"/>
        <v>5</v>
      </c>
      <c r="AD104">
        <f t="shared" si="15"/>
        <v>3</v>
      </c>
      <c r="AE104">
        <f t="shared" si="16"/>
        <v>9</v>
      </c>
      <c r="AF104">
        <f t="shared" si="17"/>
        <v>4</v>
      </c>
    </row>
    <row r="105" spans="3:32">
      <c r="C105" t="s">
        <v>105</v>
      </c>
      <c r="D105" t="s">
        <v>74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Y105">
        <f t="shared" si="10"/>
        <v>9</v>
      </c>
      <c r="Z105">
        <f t="shared" si="11"/>
        <v>15</v>
      </c>
      <c r="AA105">
        <f t="shared" si="12"/>
        <v>8</v>
      </c>
      <c r="AB105">
        <f t="shared" si="13"/>
        <v>2</v>
      </c>
      <c r="AC105">
        <f t="shared" si="14"/>
        <v>5</v>
      </c>
      <c r="AD105">
        <f t="shared" si="15"/>
        <v>3</v>
      </c>
      <c r="AE105">
        <f t="shared" si="16"/>
        <v>9</v>
      </c>
      <c r="AF105">
        <f t="shared" si="17"/>
        <v>4</v>
      </c>
    </row>
    <row r="106" spans="3:32">
      <c r="C106" t="s">
        <v>146</v>
      </c>
      <c r="D106" t="s">
        <v>113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Y106">
        <f t="shared" si="10"/>
        <v>9</v>
      </c>
      <c r="Z106">
        <f t="shared" si="11"/>
        <v>15</v>
      </c>
      <c r="AA106">
        <f t="shared" si="12"/>
        <v>8</v>
      </c>
      <c r="AB106">
        <f t="shared" si="13"/>
        <v>2</v>
      </c>
      <c r="AC106">
        <f t="shared" si="14"/>
        <v>5</v>
      </c>
      <c r="AD106">
        <f t="shared" si="15"/>
        <v>3</v>
      </c>
      <c r="AE106">
        <f t="shared" si="16"/>
        <v>9</v>
      </c>
      <c r="AF106">
        <f t="shared" si="17"/>
        <v>4</v>
      </c>
    </row>
    <row r="107" spans="3:32">
      <c r="C107" t="s">
        <v>111</v>
      </c>
      <c r="D107" t="s">
        <v>113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Y107">
        <f t="shared" si="10"/>
        <v>9</v>
      </c>
      <c r="Z107">
        <f t="shared" si="11"/>
        <v>15</v>
      </c>
      <c r="AA107">
        <f t="shared" si="12"/>
        <v>8</v>
      </c>
      <c r="AB107">
        <f t="shared" si="13"/>
        <v>2</v>
      </c>
      <c r="AC107">
        <f t="shared" si="14"/>
        <v>5</v>
      </c>
      <c r="AD107">
        <f t="shared" si="15"/>
        <v>3</v>
      </c>
      <c r="AE107">
        <f t="shared" si="16"/>
        <v>9</v>
      </c>
      <c r="AF107">
        <f t="shared" si="17"/>
        <v>4</v>
      </c>
    </row>
    <row r="108" spans="3:32">
      <c r="C108" t="s">
        <v>109</v>
      </c>
      <c r="D108" t="s">
        <v>75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Y108">
        <f t="shared" si="10"/>
        <v>9</v>
      </c>
      <c r="Z108">
        <f t="shared" si="11"/>
        <v>15</v>
      </c>
      <c r="AA108">
        <f t="shared" si="12"/>
        <v>8</v>
      </c>
      <c r="AB108">
        <f t="shared" si="13"/>
        <v>2</v>
      </c>
      <c r="AC108">
        <f t="shared" si="14"/>
        <v>5</v>
      </c>
      <c r="AD108">
        <f t="shared" si="15"/>
        <v>3</v>
      </c>
      <c r="AE108">
        <f t="shared" si="16"/>
        <v>9</v>
      </c>
      <c r="AF108">
        <f t="shared" si="17"/>
        <v>4</v>
      </c>
    </row>
    <row r="109" spans="3:32">
      <c r="C109" t="s">
        <v>120</v>
      </c>
      <c r="D109" t="s">
        <v>113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Y109">
        <f t="shared" si="10"/>
        <v>9</v>
      </c>
      <c r="Z109">
        <f t="shared" si="11"/>
        <v>15</v>
      </c>
      <c r="AA109">
        <f t="shared" si="12"/>
        <v>8</v>
      </c>
      <c r="AB109">
        <f t="shared" si="13"/>
        <v>2</v>
      </c>
      <c r="AC109">
        <f t="shared" si="14"/>
        <v>5</v>
      </c>
      <c r="AD109">
        <f t="shared" si="15"/>
        <v>3</v>
      </c>
      <c r="AE109">
        <f t="shared" si="16"/>
        <v>9</v>
      </c>
      <c r="AF109">
        <f t="shared" si="17"/>
        <v>4</v>
      </c>
    </row>
    <row r="110" spans="3:32">
      <c r="C110" t="s">
        <v>112</v>
      </c>
      <c r="D110" t="s">
        <v>113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Y110">
        <f t="shared" si="10"/>
        <v>9</v>
      </c>
      <c r="Z110">
        <f t="shared" si="11"/>
        <v>15</v>
      </c>
      <c r="AA110">
        <f t="shared" si="12"/>
        <v>8</v>
      </c>
      <c r="AB110">
        <f t="shared" si="13"/>
        <v>2</v>
      </c>
      <c r="AC110">
        <f t="shared" si="14"/>
        <v>5</v>
      </c>
      <c r="AD110">
        <f t="shared" si="15"/>
        <v>3</v>
      </c>
      <c r="AE110">
        <f t="shared" si="16"/>
        <v>9</v>
      </c>
      <c r="AF110">
        <f t="shared" si="17"/>
        <v>4</v>
      </c>
    </row>
    <row r="111" spans="3:32">
      <c r="C111" t="s">
        <v>145</v>
      </c>
      <c r="D111" t="s">
        <v>113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Y111">
        <f t="shared" si="10"/>
        <v>9</v>
      </c>
      <c r="Z111">
        <f t="shared" si="11"/>
        <v>15</v>
      </c>
      <c r="AA111">
        <f t="shared" si="12"/>
        <v>8</v>
      </c>
      <c r="AB111">
        <f t="shared" si="13"/>
        <v>2</v>
      </c>
      <c r="AC111">
        <f t="shared" si="14"/>
        <v>5</v>
      </c>
      <c r="AD111">
        <f t="shared" si="15"/>
        <v>3</v>
      </c>
      <c r="AE111">
        <f t="shared" si="16"/>
        <v>9</v>
      </c>
      <c r="AF111">
        <f t="shared" si="17"/>
        <v>4</v>
      </c>
    </row>
    <row r="112" spans="3:32">
      <c r="E112" s="5"/>
    </row>
    <row r="113" spans="1:32">
      <c r="E113" s="5"/>
    </row>
    <row r="114" spans="1:32" ht="60">
      <c r="A114" s="9"/>
      <c r="B114" s="9"/>
      <c r="C114" s="9"/>
      <c r="D114" s="9" t="s">
        <v>151</v>
      </c>
      <c r="E114" s="9" t="s">
        <v>1</v>
      </c>
      <c r="F114" s="9" t="s">
        <v>2</v>
      </c>
      <c r="G114" s="9" t="s">
        <v>3</v>
      </c>
      <c r="H114" s="9" t="s">
        <v>4</v>
      </c>
      <c r="I114" s="9" t="s">
        <v>5</v>
      </c>
      <c r="J114" s="9" t="s">
        <v>6</v>
      </c>
      <c r="K114" s="9" t="s">
        <v>7</v>
      </c>
      <c r="L114" s="9" t="s">
        <v>8</v>
      </c>
      <c r="M114" s="9" t="s">
        <v>150</v>
      </c>
      <c r="N114" s="4" t="s">
        <v>124</v>
      </c>
      <c r="Y114" s="6" t="s">
        <v>72</v>
      </c>
      <c r="Z114" s="6" t="s">
        <v>74</v>
      </c>
      <c r="AA114" s="6" t="s">
        <v>75</v>
      </c>
      <c r="AB114" s="6" t="s">
        <v>114</v>
      </c>
      <c r="AC114" s="6" t="s">
        <v>115</v>
      </c>
      <c r="AD114" s="6" t="s">
        <v>71</v>
      </c>
      <c r="AE114" s="6" t="s">
        <v>70</v>
      </c>
      <c r="AF114" s="6" t="s">
        <v>113</v>
      </c>
    </row>
    <row r="115" spans="1:32">
      <c r="A115" s="9"/>
      <c r="B115" s="9"/>
      <c r="C115" s="9"/>
      <c r="D115" s="9" t="s">
        <v>75</v>
      </c>
      <c r="E115" s="9">
        <f>4/11*3</f>
        <v>1.0909090909090908</v>
      </c>
      <c r="F115" s="9">
        <f>3/5*6+3/5*3</f>
        <v>5.3999999999999995</v>
      </c>
      <c r="G115" s="9">
        <f>1/2*10+1/2*6+1/5*3</f>
        <v>8.6</v>
      </c>
      <c r="H115" s="9">
        <v>0</v>
      </c>
      <c r="I115" s="10">
        <f>1/3*9</f>
        <v>3</v>
      </c>
      <c r="J115" s="9">
        <f>16/2+1/7*3</f>
        <v>8.4285714285714288</v>
      </c>
      <c r="K115" s="9">
        <f>4/14*3</f>
        <v>0.8571428571428571</v>
      </c>
      <c r="L115" s="9">
        <f>16/2+2/16*3</f>
        <v>8.375</v>
      </c>
      <c r="M115" s="9">
        <f>SUM(E115:L115)</f>
        <v>35.751623376623371</v>
      </c>
      <c r="N115" s="4">
        <v>1</v>
      </c>
    </row>
    <row r="116" spans="1:32">
      <c r="A116" s="9"/>
      <c r="B116" s="9"/>
      <c r="C116" s="9"/>
      <c r="D116" s="9" t="s">
        <v>71</v>
      </c>
      <c r="E116" s="9">
        <f>10/2+6/2</f>
        <v>8</v>
      </c>
      <c r="F116" s="9">
        <v>0</v>
      </c>
      <c r="G116" s="9">
        <v>0</v>
      </c>
      <c r="H116" s="9">
        <f>2/3*(19)</f>
        <v>12.666666666666666</v>
      </c>
      <c r="I116" s="10">
        <v>0</v>
      </c>
      <c r="J116" s="9">
        <v>0</v>
      </c>
      <c r="K116" s="9">
        <v>0</v>
      </c>
      <c r="L116" s="9">
        <f>1/2*16+1/16*3</f>
        <v>8.1875</v>
      </c>
      <c r="M116" s="9">
        <f>SUM(E116:L116)</f>
        <v>28.854166666666664</v>
      </c>
      <c r="N116" s="4">
        <v>2</v>
      </c>
    </row>
    <row r="117" spans="1:32">
      <c r="A117" s="9"/>
      <c r="B117" s="9"/>
      <c r="C117" s="9"/>
      <c r="D117" s="9" t="s">
        <v>70</v>
      </c>
      <c r="E117" s="9">
        <f>10/2+6/2+1/11*3</f>
        <v>8.2727272727272734</v>
      </c>
      <c r="F117" s="9">
        <f>1/5*6+1/5*3</f>
        <v>1.8000000000000003</v>
      </c>
      <c r="G117" s="9">
        <f>2/5*3</f>
        <v>1.2000000000000002</v>
      </c>
      <c r="H117" s="9">
        <v>0</v>
      </c>
      <c r="I117" s="10">
        <f>10+1/3*9</f>
        <v>13</v>
      </c>
      <c r="J117" s="9">
        <v>0</v>
      </c>
      <c r="K117" s="9">
        <f>3/14</f>
        <v>0.21428571428571427</v>
      </c>
      <c r="L117" s="9">
        <f>2/16*3</f>
        <v>0.375</v>
      </c>
      <c r="M117" s="9">
        <f>SUM(E117:L117)</f>
        <v>24.862012987012989</v>
      </c>
      <c r="N117" s="4">
        <v>3</v>
      </c>
    </row>
    <row r="118" spans="1:32">
      <c r="A118" s="9"/>
      <c r="B118" s="9"/>
      <c r="C118" s="9"/>
      <c r="D118" s="9" t="s">
        <v>116</v>
      </c>
      <c r="E118" s="9">
        <f>2/11*3</f>
        <v>0.54545454545454541</v>
      </c>
      <c r="F118" s="9">
        <v>10</v>
      </c>
      <c r="G118" s="9">
        <f>1/2*10+1/2*6+1/5*3</f>
        <v>8.6</v>
      </c>
      <c r="H118" s="9">
        <v>0</v>
      </c>
      <c r="I118" s="10">
        <v>0</v>
      </c>
      <c r="J118" s="9">
        <f>1/7*3</f>
        <v>0.42857142857142855</v>
      </c>
      <c r="K118" s="9">
        <f>3/14*3</f>
        <v>0.64285714285714279</v>
      </c>
      <c r="L118" s="9">
        <f>2/16*3</f>
        <v>0.375</v>
      </c>
      <c r="M118" s="9">
        <f>SUM(E118:L118)</f>
        <v>20.591883116883114</v>
      </c>
      <c r="N118" s="4">
        <v>4</v>
      </c>
    </row>
    <row r="119" spans="1:32">
      <c r="A119" s="9"/>
      <c r="B119" s="9"/>
      <c r="C119" s="9"/>
      <c r="D119" s="9" t="s">
        <v>114</v>
      </c>
      <c r="E119" s="9">
        <v>0</v>
      </c>
      <c r="F119" s="9">
        <f>1/5*6+1/5*3</f>
        <v>1.8000000000000003</v>
      </c>
      <c r="G119" s="9">
        <v>0</v>
      </c>
      <c r="H119" s="9">
        <v>0</v>
      </c>
      <c r="I119" s="10">
        <v>0</v>
      </c>
      <c r="J119" s="9">
        <f>16/2</f>
        <v>8</v>
      </c>
      <c r="K119" s="9">
        <f>10</f>
        <v>10</v>
      </c>
      <c r="L119" s="9">
        <v>0</v>
      </c>
      <c r="M119" s="9">
        <f>SUM(E119:L119)</f>
        <v>19.8</v>
      </c>
      <c r="N119" s="4">
        <v>5</v>
      </c>
    </row>
    <row r="120" spans="1:32">
      <c r="A120" s="9"/>
      <c r="B120" s="9"/>
      <c r="C120" s="9"/>
      <c r="D120" s="9" t="s">
        <v>74</v>
      </c>
      <c r="E120" s="9">
        <f>4/11*3</f>
        <v>1.0909090909090908</v>
      </c>
      <c r="F120" s="9">
        <v>0</v>
      </c>
      <c r="G120" s="9">
        <f>1/5*3</f>
        <v>0.60000000000000009</v>
      </c>
      <c r="H120" s="9">
        <f>1/3*19</f>
        <v>6.333333333333333</v>
      </c>
      <c r="I120" s="10">
        <f>1/3*9</f>
        <v>3</v>
      </c>
      <c r="J120" s="9">
        <f>4/7*3</f>
        <v>1.7142857142857142</v>
      </c>
      <c r="K120" s="9">
        <f>4/14*3</f>
        <v>0.8571428571428571</v>
      </c>
      <c r="L120" s="9">
        <f>5/16*3</f>
        <v>0.9375</v>
      </c>
      <c r="M120" s="9">
        <f>SUM(E120:L120)</f>
        <v>14.533170995670995</v>
      </c>
      <c r="N120" s="4">
        <v>6</v>
      </c>
    </row>
    <row r="121" spans="1:32">
      <c r="A121" s="9"/>
      <c r="B121" s="9"/>
      <c r="C121" s="9"/>
      <c r="D121" s="9" t="s">
        <v>113</v>
      </c>
      <c r="E121" s="9">
        <v>0</v>
      </c>
      <c r="F121" s="9">
        <v>0</v>
      </c>
      <c r="G121" s="9">
        <v>0</v>
      </c>
      <c r="H121" s="9">
        <v>0</v>
      </c>
      <c r="I121" s="10">
        <v>0</v>
      </c>
      <c r="J121" s="9">
        <v>0</v>
      </c>
      <c r="K121" s="9">
        <f>6+1/14*3</f>
        <v>6.2142857142857144</v>
      </c>
      <c r="L121" s="9">
        <f>1/16*3</f>
        <v>0.1875</v>
      </c>
      <c r="M121" s="9">
        <f>SUM(E121:L121)</f>
        <v>6.4017857142857144</v>
      </c>
      <c r="N121" s="4">
        <v>7</v>
      </c>
    </row>
    <row r="122" spans="1:32">
      <c r="A122" s="9"/>
      <c r="B122" s="9"/>
      <c r="C122" s="9"/>
      <c r="D122" s="9" t="s">
        <v>115</v>
      </c>
      <c r="E122" s="9">
        <v>0</v>
      </c>
      <c r="F122" s="9">
        <v>0</v>
      </c>
      <c r="G122" s="9">
        <v>0</v>
      </c>
      <c r="H122" s="9">
        <v>0</v>
      </c>
      <c r="I122" s="10">
        <v>0</v>
      </c>
      <c r="J122" s="9">
        <f>1/7*3</f>
        <v>0.42857142857142855</v>
      </c>
      <c r="K122" s="10">
        <f>3/14</f>
        <v>0.21428571428571427</v>
      </c>
      <c r="L122" s="9">
        <f>3/16*3</f>
        <v>0.5625</v>
      </c>
      <c r="M122" s="9">
        <f>SUM(E122:L122)</f>
        <v>1.2053571428571428</v>
      </c>
      <c r="N122" s="4">
        <v>8</v>
      </c>
    </row>
    <row r="123" spans="1:32">
      <c r="A123" s="9"/>
      <c r="B123" s="9"/>
      <c r="C123" s="9"/>
      <c r="D123" s="9" t="s">
        <v>147</v>
      </c>
      <c r="E123" s="9">
        <f t="shared" ref="E123:K123" si="18">SUM(E115:E122)</f>
        <v>19</v>
      </c>
      <c r="F123" s="9">
        <f t="shared" si="18"/>
        <v>19</v>
      </c>
      <c r="G123" s="9">
        <f t="shared" si="18"/>
        <v>19</v>
      </c>
      <c r="H123" s="9">
        <f t="shared" si="18"/>
        <v>19</v>
      </c>
      <c r="I123" s="10">
        <f t="shared" si="18"/>
        <v>19</v>
      </c>
      <c r="J123" s="9">
        <f t="shared" si="18"/>
        <v>19</v>
      </c>
      <c r="K123" s="9">
        <f t="shared" si="18"/>
        <v>19</v>
      </c>
      <c r="L123" s="9">
        <f>SUM(L115:L122)</f>
        <v>19</v>
      </c>
      <c r="M123" s="9">
        <f>SUM(M115:M122)</f>
        <v>151.99999999999997</v>
      </c>
      <c r="N123" s="4"/>
    </row>
    <row r="124" spans="1:3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32" ht="73.5" customHeight="1">
      <c r="A125" s="9"/>
      <c r="B125" s="9"/>
      <c r="C125" s="9"/>
      <c r="D125" s="9" t="s">
        <v>152</v>
      </c>
      <c r="E125" s="9" t="s">
        <v>1</v>
      </c>
      <c r="F125" s="9" t="s">
        <v>2</v>
      </c>
      <c r="G125" s="9" t="s">
        <v>3</v>
      </c>
      <c r="H125" s="9" t="s">
        <v>4</v>
      </c>
      <c r="I125" s="9" t="s">
        <v>5</v>
      </c>
      <c r="J125" s="9" t="s">
        <v>6</v>
      </c>
      <c r="K125" s="9" t="s">
        <v>7</v>
      </c>
      <c r="L125" s="9" t="s">
        <v>8</v>
      </c>
      <c r="M125" s="9" t="s">
        <v>149</v>
      </c>
    </row>
    <row r="126" spans="1:32" hidden="1">
      <c r="A126" s="9"/>
      <c r="B126" s="9"/>
      <c r="C126" s="9">
        <f>AF111</f>
        <v>4</v>
      </c>
      <c r="D126" s="9" t="s">
        <v>113</v>
      </c>
      <c r="E126" s="9">
        <f>4/2</f>
        <v>2</v>
      </c>
      <c r="F126" s="9">
        <f>1/2</f>
        <v>0.5</v>
      </c>
      <c r="G126" s="9">
        <f>1/2</f>
        <v>0.5</v>
      </c>
      <c r="H126" s="9">
        <f>2/2</f>
        <v>1</v>
      </c>
      <c r="I126" s="9">
        <v>0</v>
      </c>
      <c r="J126" s="9">
        <f>3/2</f>
        <v>1.5</v>
      </c>
      <c r="K126" s="9">
        <f>5/2</f>
        <v>2.5</v>
      </c>
      <c r="L126" s="9">
        <f>4/2</f>
        <v>2</v>
      </c>
      <c r="M126" s="9">
        <f>SUM(E126:L126)</f>
        <v>10</v>
      </c>
    </row>
    <row r="127" spans="1:32" hidden="1">
      <c r="A127" s="9"/>
      <c r="B127" s="9"/>
      <c r="C127" s="9">
        <f>Y111</f>
        <v>9</v>
      </c>
      <c r="D127" s="9" t="s">
        <v>116</v>
      </c>
      <c r="E127" s="9">
        <f>15/2</f>
        <v>7.5</v>
      </c>
      <c r="F127" s="9">
        <f>12/2</f>
        <v>6</v>
      </c>
      <c r="G127" s="9">
        <f>10/2</f>
        <v>5</v>
      </c>
      <c r="H127" s="9">
        <f>10/2</f>
        <v>5</v>
      </c>
      <c r="I127" s="9">
        <f>10/2</f>
        <v>5</v>
      </c>
      <c r="J127" s="9">
        <f>8/2</f>
        <v>4</v>
      </c>
      <c r="K127" s="9">
        <f>10/2</f>
        <v>5</v>
      </c>
      <c r="L127" s="9">
        <f>9/2</f>
        <v>4.5</v>
      </c>
      <c r="M127" s="9">
        <f>SUM(E127:L127)</f>
        <v>42</v>
      </c>
    </row>
    <row r="128" spans="1:32" hidden="1">
      <c r="A128" s="9"/>
      <c r="B128" s="9"/>
      <c r="C128" s="9">
        <f>Z111</f>
        <v>15</v>
      </c>
      <c r="D128" s="9" t="s">
        <v>74</v>
      </c>
      <c r="E128" s="9">
        <f>24/2</f>
        <v>12</v>
      </c>
      <c r="F128" s="9">
        <f>19/2</f>
        <v>9.5</v>
      </c>
      <c r="G128" s="9">
        <f>15/2</f>
        <v>7.5</v>
      </c>
      <c r="H128" s="9">
        <f>16/2</f>
        <v>8</v>
      </c>
      <c r="I128" s="9">
        <f>17/2</f>
        <v>8.5</v>
      </c>
      <c r="J128" s="9">
        <f>17/2</f>
        <v>8.5</v>
      </c>
      <c r="K128" s="9">
        <f>14/2</f>
        <v>7</v>
      </c>
      <c r="L128" s="9">
        <f>15/2</f>
        <v>7.5</v>
      </c>
      <c r="M128" s="9">
        <f>SUM(E128:L128)</f>
        <v>68.5</v>
      </c>
    </row>
    <row r="129" spans="1:13" hidden="1">
      <c r="A129" s="9"/>
      <c r="B129" s="9"/>
      <c r="C129" s="9">
        <f>AA111</f>
        <v>8</v>
      </c>
      <c r="D129" s="9" t="s">
        <v>75</v>
      </c>
      <c r="E129" s="9">
        <f>17/2</f>
        <v>8.5</v>
      </c>
      <c r="F129" s="9">
        <f>11/2</f>
        <v>5.5</v>
      </c>
      <c r="G129" s="9">
        <f>10/2</f>
        <v>5</v>
      </c>
      <c r="H129" s="9">
        <f>10/2</f>
        <v>5</v>
      </c>
      <c r="I129" s="9">
        <f>11/2</f>
        <v>5.5</v>
      </c>
      <c r="J129" s="9">
        <f>11/2</f>
        <v>5.5</v>
      </c>
      <c r="K129" s="9">
        <f>13/2</f>
        <v>6.5</v>
      </c>
      <c r="L129" s="9">
        <f>8/2</f>
        <v>4</v>
      </c>
      <c r="M129" s="9">
        <f>SUM(E129:L129)</f>
        <v>45.5</v>
      </c>
    </row>
    <row r="130" spans="1:13" hidden="1">
      <c r="A130" s="9"/>
      <c r="B130" s="9"/>
      <c r="C130" s="9">
        <f>AB111</f>
        <v>2</v>
      </c>
      <c r="D130" s="9" t="s">
        <v>114</v>
      </c>
      <c r="E130" s="9">
        <f>3/2</f>
        <v>1.5</v>
      </c>
      <c r="F130" s="9">
        <f>3/2</f>
        <v>1.5</v>
      </c>
      <c r="G130" s="9">
        <f>3/2</f>
        <v>1.5</v>
      </c>
      <c r="H130" s="9">
        <f>2/2</f>
        <v>1</v>
      </c>
      <c r="I130" s="9">
        <f>2/2</f>
        <v>1</v>
      </c>
      <c r="J130" s="9">
        <f>2/2</f>
        <v>1</v>
      </c>
      <c r="K130" s="9">
        <f>3/2</f>
        <v>1.5</v>
      </c>
      <c r="L130" s="9">
        <f>2/2</f>
        <v>1</v>
      </c>
      <c r="M130" s="9">
        <f>SUM(E130:L130)</f>
        <v>10</v>
      </c>
    </row>
    <row r="131" spans="1:13" hidden="1">
      <c r="A131" s="9"/>
      <c r="B131" s="9"/>
      <c r="C131" s="9">
        <f>AC111</f>
        <v>5</v>
      </c>
      <c r="D131" s="9" t="s">
        <v>115</v>
      </c>
      <c r="E131" s="9">
        <f>2/2</f>
        <v>1</v>
      </c>
      <c r="F131" s="9">
        <f>3/2</f>
        <v>1.5</v>
      </c>
      <c r="G131" s="9">
        <f>2/2</f>
        <v>1</v>
      </c>
      <c r="H131" s="9">
        <f>1/2</f>
        <v>0.5</v>
      </c>
      <c r="I131" s="9">
        <f>3/2</f>
        <v>1.5</v>
      </c>
      <c r="J131" s="9">
        <f>3/2</f>
        <v>1.5</v>
      </c>
      <c r="K131" s="9">
        <f>5/2</f>
        <v>2.5</v>
      </c>
      <c r="L131" s="9">
        <f>5/2</f>
        <v>2.5</v>
      </c>
      <c r="M131" s="9">
        <f>SUM(E131:L131)</f>
        <v>12</v>
      </c>
    </row>
    <row r="132" spans="1:13" hidden="1">
      <c r="A132" s="9"/>
      <c r="B132" s="9"/>
      <c r="C132" s="9">
        <f>AD111</f>
        <v>3</v>
      </c>
      <c r="D132" s="9" t="s">
        <v>71</v>
      </c>
      <c r="E132" s="9">
        <f>6/2</f>
        <v>3</v>
      </c>
      <c r="F132" s="9">
        <f>5/2</f>
        <v>2.5</v>
      </c>
      <c r="G132" s="9">
        <f>5/2</f>
        <v>2.5</v>
      </c>
      <c r="H132" s="9">
        <f>3/2</f>
        <v>1.5</v>
      </c>
      <c r="I132" s="9">
        <f>2/2</f>
        <v>1</v>
      </c>
      <c r="J132" s="9">
        <f>3/2</f>
        <v>1.5</v>
      </c>
      <c r="K132" s="9">
        <f>4/2</f>
        <v>2</v>
      </c>
      <c r="L132" s="9">
        <f>3/2</f>
        <v>1.5</v>
      </c>
      <c r="M132" s="9">
        <f>SUM(E132:L132)</f>
        <v>15.5</v>
      </c>
    </row>
    <row r="133" spans="1:13" hidden="1">
      <c r="A133" s="9"/>
      <c r="B133" s="9"/>
      <c r="C133" s="9">
        <f>AE111</f>
        <v>9</v>
      </c>
      <c r="D133" s="9" t="s">
        <v>70</v>
      </c>
      <c r="E133" s="9">
        <f>8/2</f>
        <v>4</v>
      </c>
      <c r="F133" s="9">
        <f>8/2</f>
        <v>4</v>
      </c>
      <c r="G133" s="9">
        <f>8/2</f>
        <v>4</v>
      </c>
      <c r="H133" s="9">
        <f>8/2</f>
        <v>4</v>
      </c>
      <c r="I133" s="9">
        <f>8/2</f>
        <v>4</v>
      </c>
      <c r="J133" s="9">
        <f>9/2</f>
        <v>4.5</v>
      </c>
      <c r="K133" s="9">
        <f>10/2</f>
        <v>5</v>
      </c>
      <c r="L133" s="9">
        <f>9/2</f>
        <v>4.5</v>
      </c>
      <c r="M133" s="9">
        <f>SUM(E133:L133)</f>
        <v>34</v>
      </c>
    </row>
    <row r="134" spans="1:13" hidden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>
        <f t="shared" ref="M134:M142" si="19">SUM(E134:L134)</f>
        <v>0</v>
      </c>
    </row>
    <row r="135" spans="1:13">
      <c r="A135" s="9"/>
      <c r="B135" s="9"/>
      <c r="C135" s="9"/>
      <c r="D135" s="9" t="s">
        <v>113</v>
      </c>
      <c r="E135" s="9">
        <f>E126*2/4</f>
        <v>1</v>
      </c>
      <c r="F135" s="9">
        <f>F126*2/4</f>
        <v>0.25</v>
      </c>
      <c r="G135" s="9">
        <f>G126*2/4</f>
        <v>0.25</v>
      </c>
      <c r="H135" s="9">
        <f>H126*2/4</f>
        <v>0.5</v>
      </c>
      <c r="I135" s="9">
        <f>I126*2/4</f>
        <v>0</v>
      </c>
      <c r="J135" s="9">
        <f>J126*2/4</f>
        <v>0.75</v>
      </c>
      <c r="K135" s="9">
        <f>K126*2/4</f>
        <v>1.25</v>
      </c>
      <c r="L135" s="9">
        <f>L126*2/4</f>
        <v>1</v>
      </c>
      <c r="M135" s="9">
        <f>SUM(E135:L135)</f>
        <v>5</v>
      </c>
    </row>
    <row r="136" spans="1:13">
      <c r="A136" s="9"/>
      <c r="B136" s="9"/>
      <c r="C136" s="9"/>
      <c r="D136" s="9" t="s">
        <v>116</v>
      </c>
      <c r="E136" s="9">
        <f>E127*2/4</f>
        <v>3.75</v>
      </c>
      <c r="F136" s="9">
        <f>F127*2/4</f>
        <v>3</v>
      </c>
      <c r="G136" s="9">
        <f>G127*2/4</f>
        <v>2.5</v>
      </c>
      <c r="H136" s="9">
        <f>H127*2/4</f>
        <v>2.5</v>
      </c>
      <c r="I136" s="9">
        <f>I127*2/4</f>
        <v>2.5</v>
      </c>
      <c r="J136" s="9">
        <f>J127*2/4</f>
        <v>2</v>
      </c>
      <c r="K136" s="9">
        <f>K127*2/4</f>
        <v>2.5</v>
      </c>
      <c r="L136" s="9">
        <f>L127*2/4</f>
        <v>2.25</v>
      </c>
      <c r="M136" s="9">
        <f>SUM(E136:L136)</f>
        <v>21</v>
      </c>
    </row>
    <row r="137" spans="1:13">
      <c r="A137" s="9"/>
      <c r="B137" s="9"/>
      <c r="C137" s="9"/>
      <c r="D137" s="9" t="s">
        <v>74</v>
      </c>
      <c r="E137" s="9">
        <f>E128*2/4</f>
        <v>6</v>
      </c>
      <c r="F137" s="9">
        <f>F128*2/4</f>
        <v>4.75</v>
      </c>
      <c r="G137" s="9">
        <f>G128*2/4</f>
        <v>3.75</v>
      </c>
      <c r="H137" s="9">
        <f>H128*2/4</f>
        <v>4</v>
      </c>
      <c r="I137" s="9">
        <f>I128*2/4</f>
        <v>4.25</v>
      </c>
      <c r="J137" s="9">
        <f>J128*2/4</f>
        <v>4.25</v>
      </c>
      <c r="K137" s="9">
        <f>K128*2/4</f>
        <v>3.5</v>
      </c>
      <c r="L137" s="9">
        <f>L128*2/4</f>
        <v>3.75</v>
      </c>
      <c r="M137" s="9">
        <f>SUM(E137:L137)</f>
        <v>34.25</v>
      </c>
    </row>
    <row r="138" spans="1:13">
      <c r="A138" s="9"/>
      <c r="B138" s="9"/>
      <c r="C138" s="9"/>
      <c r="D138" s="9" t="s">
        <v>75</v>
      </c>
      <c r="E138" s="9">
        <f>E129*2/4</f>
        <v>4.25</v>
      </c>
      <c r="F138" s="9">
        <f>F129*2/4</f>
        <v>2.75</v>
      </c>
      <c r="G138" s="9">
        <f>G129*2/4</f>
        <v>2.5</v>
      </c>
      <c r="H138" s="9">
        <f>H129*2/4</f>
        <v>2.5</v>
      </c>
      <c r="I138" s="9">
        <f>I129*2/4</f>
        <v>2.75</v>
      </c>
      <c r="J138" s="9">
        <f>J129*2/4</f>
        <v>2.75</v>
      </c>
      <c r="K138" s="9">
        <f>K129*2/4</f>
        <v>3.25</v>
      </c>
      <c r="L138" s="9">
        <f>L129*2/4</f>
        <v>2</v>
      </c>
      <c r="M138" s="9">
        <f>SUM(E138:L138)</f>
        <v>22.75</v>
      </c>
    </row>
    <row r="139" spans="1:13">
      <c r="A139" s="9"/>
      <c r="B139" s="9"/>
      <c r="C139" s="9"/>
      <c r="D139" s="9" t="s">
        <v>114</v>
      </c>
      <c r="E139" s="9">
        <f>E130*2/4</f>
        <v>0.75</v>
      </c>
      <c r="F139" s="9">
        <f>F130*2/4</f>
        <v>0.75</v>
      </c>
      <c r="G139" s="9">
        <f>G130*2/4</f>
        <v>0.75</v>
      </c>
      <c r="H139" s="9">
        <f>H130*2/4</f>
        <v>0.5</v>
      </c>
      <c r="I139" s="9">
        <f>I130*2/4</f>
        <v>0.5</v>
      </c>
      <c r="J139" s="9">
        <f>J130*2/4</f>
        <v>0.5</v>
      </c>
      <c r="K139" s="9">
        <f>K130*2/4</f>
        <v>0.75</v>
      </c>
      <c r="L139" s="9">
        <f>L130*2/4</f>
        <v>0.5</v>
      </c>
      <c r="M139" s="9">
        <f>SUM(E139:L139)</f>
        <v>5</v>
      </c>
    </row>
    <row r="140" spans="1:13">
      <c r="A140" s="9"/>
      <c r="B140" s="9"/>
      <c r="C140" s="9"/>
      <c r="D140" s="9" t="s">
        <v>115</v>
      </c>
      <c r="E140" s="9">
        <f>E131*2/4</f>
        <v>0.5</v>
      </c>
      <c r="F140" s="9">
        <f>F131*2/4</f>
        <v>0.75</v>
      </c>
      <c r="G140" s="9">
        <f>G131*2/4</f>
        <v>0.5</v>
      </c>
      <c r="H140" s="9">
        <f>H131*2/4</f>
        <v>0.25</v>
      </c>
      <c r="I140" s="9">
        <f>I131*2/4</f>
        <v>0.75</v>
      </c>
      <c r="J140" s="9">
        <f>J131*2/4</f>
        <v>0.75</v>
      </c>
      <c r="K140" s="9">
        <f>K131*2/4</f>
        <v>1.25</v>
      </c>
      <c r="L140" s="9">
        <f>L131*2/4</f>
        <v>1.25</v>
      </c>
      <c r="M140" s="9">
        <f>SUM(E140:L140)</f>
        <v>6</v>
      </c>
    </row>
    <row r="141" spans="1:13">
      <c r="A141" s="9"/>
      <c r="B141" s="9"/>
      <c r="C141" s="9"/>
      <c r="D141" s="9" t="s">
        <v>71</v>
      </c>
      <c r="E141" s="9">
        <f>E132*2/4</f>
        <v>1.5</v>
      </c>
      <c r="F141" s="9">
        <f>F132*2/4</f>
        <v>1.25</v>
      </c>
      <c r="G141" s="9">
        <f>G132*2/4</f>
        <v>1.25</v>
      </c>
      <c r="H141" s="9">
        <f>H132*2/4</f>
        <v>0.75</v>
      </c>
      <c r="I141" s="9">
        <f>I132*2/4</f>
        <v>0.5</v>
      </c>
      <c r="J141" s="9">
        <f>J132*2/4</f>
        <v>0.75</v>
      </c>
      <c r="K141" s="9">
        <f>K132*2/4</f>
        <v>1</v>
      </c>
      <c r="L141" s="9">
        <f>L132*2/4</f>
        <v>0.75</v>
      </c>
      <c r="M141" s="9">
        <f>SUM(E141:L141)</f>
        <v>7.75</v>
      </c>
    </row>
    <row r="142" spans="1:13">
      <c r="A142" s="9"/>
      <c r="B142" s="9"/>
      <c r="C142" s="9"/>
      <c r="D142" s="9" t="s">
        <v>70</v>
      </c>
      <c r="E142" s="9">
        <f>E133*2/4</f>
        <v>2</v>
      </c>
      <c r="F142" s="9">
        <f>F133*2/4</f>
        <v>2</v>
      </c>
      <c r="G142" s="9">
        <f>G133*2/4</f>
        <v>2</v>
      </c>
      <c r="H142" s="9">
        <f>H133*2/4</f>
        <v>2</v>
      </c>
      <c r="I142" s="9">
        <f>I133*2/4</f>
        <v>2</v>
      </c>
      <c r="J142" s="9">
        <f>J133*2/4</f>
        <v>2.25</v>
      </c>
      <c r="K142" s="9">
        <f>K133*2/4</f>
        <v>2.5</v>
      </c>
      <c r="L142" s="9">
        <f>L133*2/4</f>
        <v>2.25</v>
      </c>
      <c r="M142" s="9">
        <f>SUM(E142:L142)</f>
        <v>17</v>
      </c>
    </row>
    <row r="143" spans="1:1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ht="15.75" thickBo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ht="45.75" customHeight="1" thickTop="1" thickBot="1">
      <c r="A145" s="9"/>
      <c r="B145" s="9"/>
      <c r="C145" s="9"/>
      <c r="D145" s="11" t="s">
        <v>160</v>
      </c>
      <c r="E145" s="12" t="s">
        <v>161</v>
      </c>
      <c r="F145" s="13" t="s">
        <v>162</v>
      </c>
      <c r="G145" s="9"/>
      <c r="H145" s="9"/>
      <c r="I145" s="9"/>
      <c r="J145" s="9"/>
      <c r="K145" s="9"/>
      <c r="L145" s="9"/>
      <c r="M145" s="9"/>
    </row>
    <row r="146" spans="1:13" ht="15.75" thickBot="1">
      <c r="A146" s="9"/>
      <c r="B146" s="9"/>
      <c r="C146" s="9"/>
      <c r="D146" s="14" t="s">
        <v>116</v>
      </c>
      <c r="E146" s="15">
        <f>M118+M136</f>
        <v>41.59188311688311</v>
      </c>
      <c r="F146" s="16" t="s">
        <v>156</v>
      </c>
      <c r="G146" s="9"/>
      <c r="H146" s="9"/>
      <c r="I146" s="9"/>
      <c r="J146" s="9"/>
      <c r="K146" s="9"/>
      <c r="L146" s="9"/>
      <c r="M146" s="9"/>
    </row>
    <row r="147" spans="1:13" ht="15.75" thickBot="1">
      <c r="A147" s="9"/>
      <c r="B147" s="9"/>
      <c r="C147" s="9"/>
      <c r="D147" s="14" t="s">
        <v>74</v>
      </c>
      <c r="E147" s="15">
        <f>M120+M137</f>
        <v>48.783170995670993</v>
      </c>
      <c r="F147" s="16" t="s">
        <v>154</v>
      </c>
      <c r="G147" s="9"/>
      <c r="H147" s="9"/>
      <c r="I147" s="9"/>
      <c r="J147" s="9"/>
      <c r="K147" s="9"/>
      <c r="L147" s="9"/>
      <c r="M147" s="9"/>
    </row>
    <row r="148" spans="1:13" ht="15.75" thickBot="1">
      <c r="A148" s="9"/>
      <c r="B148" s="9"/>
      <c r="C148" s="9"/>
      <c r="D148" s="14" t="s">
        <v>75</v>
      </c>
      <c r="E148" s="15">
        <f>M115+M138</f>
        <v>58.501623376623371</v>
      </c>
      <c r="F148" s="16" t="s">
        <v>153</v>
      </c>
      <c r="G148" s="9"/>
      <c r="H148" s="9"/>
      <c r="I148" s="9"/>
      <c r="J148" s="9"/>
      <c r="K148" s="9"/>
      <c r="L148" s="9"/>
      <c r="M148" s="9"/>
    </row>
    <row r="149" spans="1:13" ht="15.75" thickBot="1">
      <c r="A149" s="9"/>
      <c r="B149" s="9"/>
      <c r="C149" s="9"/>
      <c r="D149" s="14" t="s">
        <v>114</v>
      </c>
      <c r="E149" s="15">
        <f>M119+M139</f>
        <v>24.8</v>
      </c>
      <c r="F149" s="16" t="s">
        <v>158</v>
      </c>
      <c r="G149" s="9"/>
      <c r="H149" s="9"/>
      <c r="I149" s="9"/>
      <c r="J149" s="9"/>
      <c r="K149" s="9"/>
      <c r="L149" s="9"/>
      <c r="M149" s="9"/>
    </row>
    <row r="150" spans="1:13" ht="15.75" thickBot="1">
      <c r="A150" s="9"/>
      <c r="B150" s="9"/>
      <c r="C150" s="9"/>
      <c r="D150" s="14" t="s">
        <v>115</v>
      </c>
      <c r="E150" s="15">
        <f>M122+M140</f>
        <v>7.2053571428571423</v>
      </c>
      <c r="F150" s="16" t="s">
        <v>159</v>
      </c>
      <c r="G150" s="9"/>
      <c r="H150" s="9"/>
      <c r="I150" s="9"/>
      <c r="J150" s="9"/>
      <c r="K150" s="9"/>
      <c r="L150" s="9"/>
      <c r="M150" s="9"/>
    </row>
    <row r="151" spans="1:13" ht="15.75" thickBot="1">
      <c r="A151" s="9"/>
      <c r="B151" s="9"/>
      <c r="C151" s="9"/>
      <c r="D151" s="14" t="s">
        <v>71</v>
      </c>
      <c r="E151" s="15">
        <f>M116+M141</f>
        <v>36.604166666666664</v>
      </c>
      <c r="F151" s="16" t="s">
        <v>157</v>
      </c>
      <c r="G151" s="9"/>
      <c r="H151" s="9"/>
      <c r="I151" s="9"/>
      <c r="J151" s="9"/>
      <c r="K151" s="9"/>
      <c r="L151" s="9"/>
      <c r="M151" s="9"/>
    </row>
    <row r="152" spans="1:13" ht="15.75" thickBot="1">
      <c r="A152" s="9"/>
      <c r="B152" s="9"/>
      <c r="C152" s="9"/>
      <c r="D152" s="17" t="s">
        <v>70</v>
      </c>
      <c r="E152" s="18">
        <f>M117+M142</f>
        <v>41.862012987012989</v>
      </c>
      <c r="F152" s="19" t="s">
        <v>155</v>
      </c>
      <c r="G152" s="9"/>
      <c r="H152" s="9"/>
      <c r="I152" s="9"/>
      <c r="J152" s="9"/>
      <c r="K152" s="9"/>
      <c r="L152" s="9"/>
      <c r="M152" s="9"/>
    </row>
    <row r="153" spans="1:13" ht="15.75" thickTop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</sheetData>
  <sortState ref="D135:M142">
    <sortCondition descending="1" ref="M115:M122"/>
  </sortState>
  <pageMargins left="0.7" right="0.7" top="0.75" bottom="0.75" header="0.3" footer="0.3"/>
  <ignoredErrors>
    <ignoredError sqref="G128:H128 F131 I131:I132 K130 K132:K133 J127" formula="1"/>
  </ignoredErrors>
  <webPublishItems count="1">
    <webPublishItem id="11574" divId="PigSkinPickem_11574" sourceType="range" sourceRef="D145:F152" destinationFile="C:\Documents and Settings\tbraxtan\My Documents\School\NYU\CGG\PigSkinPickemTotal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V105"/>
  <sheetViews>
    <sheetView workbookViewId="0">
      <selection sqref="A1:XFD1048576"/>
    </sheetView>
  </sheetViews>
  <sheetFormatPr defaultRowHeight="15"/>
  <cols>
    <col min="3" max="3" width="49.140625" customWidth="1"/>
    <col min="4" max="4" width="10.28515625" customWidth="1"/>
    <col min="8" max="8" width="10.28515625" customWidth="1"/>
  </cols>
  <sheetData>
    <row r="1" spans="1:22">
      <c r="C1" t="s">
        <v>0</v>
      </c>
      <c r="D1" t="s">
        <v>19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</row>
    <row r="5" spans="1:22">
      <c r="A5">
        <v>1</v>
      </c>
      <c r="B5">
        <v>26</v>
      </c>
      <c r="C5" t="s">
        <v>47</v>
      </c>
      <c r="D5" t="s">
        <v>74</v>
      </c>
      <c r="E5">
        <v>9</v>
      </c>
      <c r="F5">
        <v>13</v>
      </c>
    </row>
    <row r="6" spans="1:22">
      <c r="A6">
        <v>2</v>
      </c>
      <c r="B6">
        <v>26</v>
      </c>
      <c r="C6" t="s">
        <v>64</v>
      </c>
      <c r="D6" t="s">
        <v>70</v>
      </c>
      <c r="E6">
        <v>9</v>
      </c>
      <c r="F6">
        <v>12</v>
      </c>
    </row>
    <row r="7" spans="1:22">
      <c r="A7">
        <v>3</v>
      </c>
      <c r="B7">
        <v>80</v>
      </c>
      <c r="C7" t="s">
        <v>108</v>
      </c>
      <c r="D7" t="s">
        <v>113</v>
      </c>
      <c r="E7">
        <v>0</v>
      </c>
      <c r="F7">
        <v>0</v>
      </c>
    </row>
    <row r="8" spans="1:22">
      <c r="A8">
        <v>4</v>
      </c>
      <c r="B8">
        <v>26</v>
      </c>
      <c r="C8" t="s">
        <v>45</v>
      </c>
      <c r="D8" t="s">
        <v>72</v>
      </c>
      <c r="E8">
        <v>9</v>
      </c>
      <c r="F8">
        <v>0</v>
      </c>
    </row>
    <row r="9" spans="1:22">
      <c r="A9">
        <v>5</v>
      </c>
      <c r="B9">
        <v>3</v>
      </c>
      <c r="C9" t="s">
        <v>22</v>
      </c>
      <c r="D9" t="s">
        <v>72</v>
      </c>
      <c r="E9" s="2">
        <v>11</v>
      </c>
      <c r="F9">
        <v>12</v>
      </c>
    </row>
    <row r="10" spans="1:22">
      <c r="A10">
        <v>6</v>
      </c>
      <c r="B10">
        <v>46</v>
      </c>
      <c r="C10" t="s">
        <v>81</v>
      </c>
      <c r="D10" t="s">
        <v>72</v>
      </c>
      <c r="E10">
        <v>8</v>
      </c>
      <c r="F10">
        <v>13</v>
      </c>
    </row>
    <row r="11" spans="1:22">
      <c r="A11">
        <v>7</v>
      </c>
      <c r="B11">
        <v>14</v>
      </c>
      <c r="C11" t="s">
        <v>40</v>
      </c>
      <c r="D11" t="s">
        <v>72</v>
      </c>
      <c r="E11">
        <v>10</v>
      </c>
      <c r="F11">
        <v>11</v>
      </c>
    </row>
    <row r="12" spans="1:22">
      <c r="A12">
        <v>8</v>
      </c>
      <c r="B12">
        <v>46</v>
      </c>
      <c r="C12" t="s">
        <v>88</v>
      </c>
      <c r="D12" t="s">
        <v>72</v>
      </c>
      <c r="E12">
        <v>8</v>
      </c>
      <c r="F12">
        <v>9</v>
      </c>
    </row>
    <row r="13" spans="1:22">
      <c r="A13">
        <v>9</v>
      </c>
      <c r="B13">
        <v>26</v>
      </c>
      <c r="C13" t="s">
        <v>53</v>
      </c>
      <c r="D13" t="s">
        <v>72</v>
      </c>
      <c r="E13">
        <v>9</v>
      </c>
      <c r="F13">
        <v>11</v>
      </c>
    </row>
    <row r="14" spans="1:22">
      <c r="A14">
        <v>10</v>
      </c>
      <c r="B14">
        <v>26</v>
      </c>
      <c r="C14" t="s">
        <v>62</v>
      </c>
      <c r="D14" t="s">
        <v>72</v>
      </c>
      <c r="E14">
        <v>9</v>
      </c>
      <c r="F14">
        <v>11</v>
      </c>
    </row>
    <row r="15" spans="1:22">
      <c r="A15">
        <v>11</v>
      </c>
      <c r="B15">
        <v>68</v>
      </c>
      <c r="C15" t="s">
        <v>98</v>
      </c>
      <c r="D15" t="s">
        <v>72</v>
      </c>
      <c r="E15">
        <v>7</v>
      </c>
      <c r="F15">
        <v>0</v>
      </c>
    </row>
    <row r="16" spans="1:22">
      <c r="A16">
        <v>12</v>
      </c>
      <c r="B16">
        <v>14</v>
      </c>
      <c r="C16" t="s">
        <v>43</v>
      </c>
      <c r="D16" t="s">
        <v>72</v>
      </c>
      <c r="E16">
        <v>10</v>
      </c>
      <c r="F16">
        <v>0</v>
      </c>
    </row>
    <row r="17" spans="1:6">
      <c r="A17">
        <v>13</v>
      </c>
      <c r="B17">
        <v>75</v>
      </c>
      <c r="C17" t="s">
        <v>102</v>
      </c>
      <c r="D17" t="s">
        <v>72</v>
      </c>
      <c r="E17">
        <v>6</v>
      </c>
      <c r="F17">
        <v>12</v>
      </c>
    </row>
    <row r="18" spans="1:6">
      <c r="A18">
        <v>14</v>
      </c>
      <c r="B18">
        <v>26</v>
      </c>
      <c r="C18" t="s">
        <v>59</v>
      </c>
      <c r="D18" t="s">
        <v>72</v>
      </c>
      <c r="E18">
        <v>9</v>
      </c>
      <c r="F18">
        <v>13</v>
      </c>
    </row>
    <row r="19" spans="1:6">
      <c r="A19">
        <v>15</v>
      </c>
      <c r="B19">
        <v>46</v>
      </c>
      <c r="C19" t="s">
        <v>92</v>
      </c>
      <c r="D19" t="s">
        <v>72</v>
      </c>
      <c r="E19">
        <v>8</v>
      </c>
      <c r="F19">
        <v>12</v>
      </c>
    </row>
    <row r="20" spans="1:6">
      <c r="A20">
        <v>16</v>
      </c>
      <c r="B20">
        <v>26</v>
      </c>
      <c r="C20" t="s">
        <v>57</v>
      </c>
      <c r="D20" t="s">
        <v>72</v>
      </c>
      <c r="E20">
        <v>9</v>
      </c>
      <c r="F20">
        <v>12</v>
      </c>
    </row>
    <row r="21" spans="1:6">
      <c r="A21">
        <v>17</v>
      </c>
      <c r="B21">
        <v>46</v>
      </c>
      <c r="C21" t="s">
        <v>66</v>
      </c>
      <c r="D21" t="s">
        <v>74</v>
      </c>
      <c r="E21">
        <v>8</v>
      </c>
      <c r="F21">
        <v>10</v>
      </c>
    </row>
    <row r="22" spans="1:6">
      <c r="A22">
        <v>18</v>
      </c>
      <c r="B22">
        <v>14</v>
      </c>
      <c r="C22" t="s">
        <v>36</v>
      </c>
      <c r="D22" t="s">
        <v>74</v>
      </c>
      <c r="E22">
        <v>10</v>
      </c>
      <c r="F22">
        <v>9</v>
      </c>
    </row>
    <row r="23" spans="1:6">
      <c r="A23">
        <v>19</v>
      </c>
      <c r="B23">
        <v>46</v>
      </c>
      <c r="C23" t="s">
        <v>78</v>
      </c>
      <c r="D23" t="s">
        <v>74</v>
      </c>
      <c r="E23">
        <v>8</v>
      </c>
      <c r="F23">
        <v>12</v>
      </c>
    </row>
    <row r="24" spans="1:6">
      <c r="A24">
        <v>20</v>
      </c>
      <c r="B24">
        <v>3</v>
      </c>
      <c r="C24" t="s">
        <v>24</v>
      </c>
      <c r="D24" t="s">
        <v>74</v>
      </c>
      <c r="E24" s="2">
        <v>11</v>
      </c>
      <c r="F24">
        <v>11</v>
      </c>
    </row>
    <row r="25" spans="1:6">
      <c r="A25">
        <v>21</v>
      </c>
      <c r="B25">
        <v>26</v>
      </c>
      <c r="C25" t="s">
        <v>51</v>
      </c>
      <c r="D25" t="s">
        <v>74</v>
      </c>
      <c r="E25">
        <v>9</v>
      </c>
      <c r="F25">
        <v>13</v>
      </c>
    </row>
    <row r="26" spans="1:6">
      <c r="A26">
        <v>22</v>
      </c>
      <c r="B26">
        <v>3</v>
      </c>
      <c r="C26" t="s">
        <v>25</v>
      </c>
      <c r="D26" t="s">
        <v>74</v>
      </c>
      <c r="E26" s="2">
        <v>11</v>
      </c>
      <c r="F26">
        <v>9</v>
      </c>
    </row>
    <row r="27" spans="1:6">
      <c r="A27">
        <v>23</v>
      </c>
      <c r="B27">
        <v>3</v>
      </c>
      <c r="C27" t="s">
        <v>23</v>
      </c>
      <c r="D27" t="s">
        <v>73</v>
      </c>
      <c r="E27" s="2">
        <v>11</v>
      </c>
      <c r="F27">
        <v>13</v>
      </c>
    </row>
    <row r="28" spans="1:6">
      <c r="A28">
        <v>24</v>
      </c>
      <c r="B28">
        <v>46</v>
      </c>
      <c r="C28" t="s">
        <v>86</v>
      </c>
      <c r="D28" t="s">
        <v>74</v>
      </c>
      <c r="E28">
        <v>8</v>
      </c>
      <c r="F28">
        <v>12</v>
      </c>
    </row>
    <row r="29" spans="1:6">
      <c r="A29">
        <v>25</v>
      </c>
      <c r="B29">
        <v>26</v>
      </c>
      <c r="C29" t="s">
        <v>60</v>
      </c>
      <c r="D29" t="s">
        <v>74</v>
      </c>
      <c r="E29">
        <v>9</v>
      </c>
      <c r="F29">
        <v>0</v>
      </c>
    </row>
    <row r="30" spans="1:6">
      <c r="A30">
        <v>26</v>
      </c>
      <c r="B30">
        <v>46</v>
      </c>
      <c r="C30" t="s">
        <v>68</v>
      </c>
      <c r="D30" t="s">
        <v>74</v>
      </c>
      <c r="E30">
        <v>8</v>
      </c>
      <c r="F30">
        <v>11</v>
      </c>
    </row>
    <row r="31" spans="1:6">
      <c r="A31">
        <v>27</v>
      </c>
      <c r="B31">
        <v>75</v>
      </c>
      <c r="C31" t="s">
        <v>101</v>
      </c>
      <c r="D31" t="s">
        <v>74</v>
      </c>
      <c r="E31">
        <v>6</v>
      </c>
      <c r="F31">
        <v>13</v>
      </c>
    </row>
    <row r="32" spans="1:6">
      <c r="A32">
        <v>28</v>
      </c>
      <c r="B32">
        <v>14</v>
      </c>
      <c r="C32" t="s">
        <v>37</v>
      </c>
      <c r="D32" t="s">
        <v>74</v>
      </c>
      <c r="E32">
        <v>10</v>
      </c>
      <c r="F32">
        <v>13</v>
      </c>
    </row>
    <row r="33" spans="1:6">
      <c r="A33">
        <v>29</v>
      </c>
      <c r="B33">
        <v>46</v>
      </c>
      <c r="C33" t="s">
        <v>87</v>
      </c>
      <c r="D33" t="s">
        <v>74</v>
      </c>
      <c r="E33">
        <v>8</v>
      </c>
      <c r="F33">
        <v>12</v>
      </c>
    </row>
    <row r="34" spans="1:6">
      <c r="A34">
        <v>30</v>
      </c>
      <c r="B34">
        <v>46</v>
      </c>
      <c r="C34" t="s">
        <v>69</v>
      </c>
      <c r="D34" t="s">
        <v>74</v>
      </c>
      <c r="E34">
        <v>8</v>
      </c>
      <c r="F34">
        <v>11</v>
      </c>
    </row>
    <row r="35" spans="1:6">
      <c r="A35">
        <v>32</v>
      </c>
      <c r="B35">
        <v>46</v>
      </c>
      <c r="C35" t="s">
        <v>82</v>
      </c>
      <c r="D35" t="s">
        <v>74</v>
      </c>
      <c r="E35">
        <v>8</v>
      </c>
      <c r="F35">
        <v>9</v>
      </c>
    </row>
    <row r="36" spans="1:6">
      <c r="A36">
        <v>33</v>
      </c>
      <c r="B36">
        <v>80</v>
      </c>
      <c r="C36" t="s">
        <v>106</v>
      </c>
      <c r="D36" t="s">
        <v>74</v>
      </c>
      <c r="E36">
        <v>0</v>
      </c>
      <c r="F36">
        <v>0</v>
      </c>
    </row>
    <row r="37" spans="1:6">
      <c r="A37">
        <v>34</v>
      </c>
      <c r="B37">
        <v>26</v>
      </c>
      <c r="C37" t="s">
        <v>46</v>
      </c>
      <c r="D37" t="s">
        <v>74</v>
      </c>
      <c r="E37">
        <v>9</v>
      </c>
      <c r="F37">
        <v>12</v>
      </c>
    </row>
    <row r="38" spans="1:6">
      <c r="A38">
        <v>35</v>
      </c>
      <c r="B38">
        <v>80</v>
      </c>
      <c r="C38" t="s">
        <v>105</v>
      </c>
      <c r="D38" t="s">
        <v>74</v>
      </c>
      <c r="E38">
        <v>0</v>
      </c>
      <c r="F38">
        <v>0</v>
      </c>
    </row>
    <row r="39" spans="1:6">
      <c r="A39">
        <v>36</v>
      </c>
      <c r="B39">
        <v>14</v>
      </c>
      <c r="C39" t="s">
        <v>38</v>
      </c>
      <c r="D39" t="s">
        <v>74</v>
      </c>
      <c r="E39">
        <v>10</v>
      </c>
      <c r="F39">
        <v>9</v>
      </c>
    </row>
    <row r="40" spans="1:6">
      <c r="A40">
        <v>37</v>
      </c>
      <c r="B40">
        <v>26</v>
      </c>
      <c r="C40" t="s">
        <v>55</v>
      </c>
      <c r="D40" t="s">
        <v>74</v>
      </c>
      <c r="E40">
        <v>9</v>
      </c>
      <c r="F40">
        <v>0</v>
      </c>
    </row>
    <row r="41" spans="1:6">
      <c r="A41">
        <v>38</v>
      </c>
      <c r="B41">
        <v>46</v>
      </c>
      <c r="C41" t="s">
        <v>76</v>
      </c>
      <c r="D41" t="s">
        <v>74</v>
      </c>
      <c r="E41">
        <v>8</v>
      </c>
      <c r="F41">
        <v>12</v>
      </c>
    </row>
    <row r="42" spans="1:6">
      <c r="A42">
        <v>39</v>
      </c>
      <c r="B42">
        <v>68</v>
      </c>
      <c r="C42" t="s">
        <v>93</v>
      </c>
      <c r="D42" t="s">
        <v>72</v>
      </c>
      <c r="E42">
        <v>7</v>
      </c>
      <c r="F42" s="1">
        <v>15</v>
      </c>
    </row>
    <row r="43" spans="1:6">
      <c r="A43">
        <v>40</v>
      </c>
      <c r="B43">
        <v>26</v>
      </c>
      <c r="C43" t="s">
        <v>49</v>
      </c>
      <c r="D43" t="s">
        <v>113</v>
      </c>
      <c r="E43">
        <v>9</v>
      </c>
      <c r="F43">
        <v>0</v>
      </c>
    </row>
    <row r="44" spans="1:6">
      <c r="A44">
        <v>41</v>
      </c>
      <c r="B44">
        <v>78</v>
      </c>
      <c r="C44" t="s">
        <v>104</v>
      </c>
      <c r="D44" t="s">
        <v>113</v>
      </c>
      <c r="E44">
        <v>1</v>
      </c>
      <c r="F44">
        <v>0</v>
      </c>
    </row>
    <row r="45" spans="1:6">
      <c r="A45">
        <v>42</v>
      </c>
      <c r="B45">
        <v>26</v>
      </c>
      <c r="C45" t="s">
        <v>52</v>
      </c>
      <c r="D45" t="s">
        <v>113</v>
      </c>
      <c r="E45">
        <v>9</v>
      </c>
      <c r="F45">
        <v>10</v>
      </c>
    </row>
    <row r="46" spans="1:6">
      <c r="A46">
        <v>43</v>
      </c>
      <c r="B46">
        <v>46</v>
      </c>
      <c r="C46" t="s">
        <v>85</v>
      </c>
      <c r="D46" t="s">
        <v>113</v>
      </c>
      <c r="E46">
        <v>8</v>
      </c>
      <c r="F46" s="2">
        <v>14</v>
      </c>
    </row>
    <row r="47" spans="1:6">
      <c r="A47">
        <v>44</v>
      </c>
      <c r="B47">
        <v>14</v>
      </c>
      <c r="C47" t="s">
        <v>44</v>
      </c>
      <c r="D47" t="s">
        <v>75</v>
      </c>
      <c r="E47">
        <v>10</v>
      </c>
      <c r="F47">
        <v>9</v>
      </c>
    </row>
    <row r="48" spans="1:6">
      <c r="A48">
        <v>45</v>
      </c>
      <c r="B48">
        <v>3</v>
      </c>
      <c r="C48" t="s">
        <v>29</v>
      </c>
      <c r="D48" t="s">
        <v>75</v>
      </c>
      <c r="E48" s="2">
        <v>11</v>
      </c>
      <c r="F48">
        <v>12</v>
      </c>
    </row>
    <row r="49" spans="1:6">
      <c r="A49">
        <v>46</v>
      </c>
      <c r="B49">
        <v>3</v>
      </c>
      <c r="C49" t="s">
        <v>28</v>
      </c>
      <c r="D49" t="s">
        <v>75</v>
      </c>
      <c r="E49" s="2">
        <v>11</v>
      </c>
      <c r="F49">
        <v>11</v>
      </c>
    </row>
    <row r="50" spans="1:6">
      <c r="A50">
        <v>47</v>
      </c>
      <c r="B50">
        <v>68</v>
      </c>
      <c r="C50" t="s">
        <v>95</v>
      </c>
      <c r="D50" t="s">
        <v>75</v>
      </c>
      <c r="E50">
        <v>7</v>
      </c>
      <c r="F50" s="2">
        <v>14</v>
      </c>
    </row>
    <row r="51" spans="1:6">
      <c r="A51">
        <v>48</v>
      </c>
      <c r="B51">
        <v>46</v>
      </c>
      <c r="C51" t="s">
        <v>67</v>
      </c>
      <c r="D51" t="s">
        <v>75</v>
      </c>
      <c r="E51">
        <v>8</v>
      </c>
      <c r="F51">
        <v>10</v>
      </c>
    </row>
    <row r="52" spans="1:6">
      <c r="A52">
        <v>49</v>
      </c>
      <c r="B52">
        <v>68</v>
      </c>
      <c r="C52" t="s">
        <v>94</v>
      </c>
      <c r="D52" t="s">
        <v>75</v>
      </c>
      <c r="E52">
        <v>7</v>
      </c>
      <c r="F52">
        <v>0</v>
      </c>
    </row>
    <row r="53" spans="1:6">
      <c r="A53">
        <v>50</v>
      </c>
      <c r="B53">
        <v>26</v>
      </c>
      <c r="C53" t="s">
        <v>48</v>
      </c>
      <c r="D53" t="s">
        <v>75</v>
      </c>
      <c r="E53">
        <v>9</v>
      </c>
      <c r="F53">
        <v>12</v>
      </c>
    </row>
    <row r="54" spans="1:6">
      <c r="A54">
        <v>51</v>
      </c>
      <c r="B54">
        <v>26</v>
      </c>
      <c r="C54" t="s">
        <v>54</v>
      </c>
      <c r="D54" t="s">
        <v>75</v>
      </c>
      <c r="E54">
        <v>9</v>
      </c>
      <c r="F54" s="2">
        <v>14</v>
      </c>
    </row>
    <row r="55" spans="1:6">
      <c r="A55">
        <v>52</v>
      </c>
      <c r="B55">
        <v>46</v>
      </c>
      <c r="C55" t="s">
        <v>83</v>
      </c>
      <c r="D55" t="s">
        <v>75</v>
      </c>
      <c r="E55">
        <v>8</v>
      </c>
      <c r="F55">
        <v>0</v>
      </c>
    </row>
    <row r="56" spans="1:6">
      <c r="A56">
        <v>53</v>
      </c>
      <c r="B56">
        <v>46</v>
      </c>
      <c r="C56" t="s">
        <v>65</v>
      </c>
      <c r="D56" t="s">
        <v>75</v>
      </c>
      <c r="E56">
        <v>8</v>
      </c>
      <c r="F56" s="2">
        <v>14</v>
      </c>
    </row>
    <row r="57" spans="1:6">
      <c r="A57">
        <v>54</v>
      </c>
      <c r="B57">
        <v>26</v>
      </c>
      <c r="C57" t="s">
        <v>61</v>
      </c>
      <c r="D57" t="s">
        <v>75</v>
      </c>
      <c r="E57">
        <v>9</v>
      </c>
      <c r="F57">
        <v>10</v>
      </c>
    </row>
    <row r="58" spans="1:6">
      <c r="A58">
        <v>55</v>
      </c>
      <c r="B58">
        <v>3</v>
      </c>
      <c r="C58" t="s">
        <v>31</v>
      </c>
      <c r="D58" t="s">
        <v>75</v>
      </c>
      <c r="E58" s="2">
        <v>11</v>
      </c>
      <c r="F58">
        <v>11</v>
      </c>
    </row>
    <row r="59" spans="1:6">
      <c r="A59">
        <v>56</v>
      </c>
      <c r="B59">
        <v>46</v>
      </c>
      <c r="C59" t="s">
        <v>89</v>
      </c>
      <c r="D59" t="s">
        <v>75</v>
      </c>
      <c r="E59">
        <v>8</v>
      </c>
      <c r="F59">
        <v>13</v>
      </c>
    </row>
    <row r="60" spans="1:6">
      <c r="A60">
        <v>57</v>
      </c>
      <c r="B60">
        <v>46</v>
      </c>
      <c r="C60" t="s">
        <v>90</v>
      </c>
      <c r="D60" t="s">
        <v>75</v>
      </c>
      <c r="E60">
        <v>8</v>
      </c>
      <c r="F60">
        <v>0</v>
      </c>
    </row>
    <row r="61" spans="1:6">
      <c r="A61">
        <v>58</v>
      </c>
      <c r="B61">
        <v>46</v>
      </c>
      <c r="C61" t="s">
        <v>91</v>
      </c>
      <c r="D61" t="s">
        <v>75</v>
      </c>
      <c r="E61">
        <v>8</v>
      </c>
      <c r="F61">
        <v>0</v>
      </c>
    </row>
    <row r="62" spans="1:6">
      <c r="A62">
        <v>59</v>
      </c>
      <c r="B62">
        <v>14</v>
      </c>
      <c r="C62" t="s">
        <v>39</v>
      </c>
      <c r="D62" t="s">
        <v>75</v>
      </c>
      <c r="E62">
        <v>10</v>
      </c>
      <c r="F62">
        <v>0</v>
      </c>
    </row>
    <row r="63" spans="1:6">
      <c r="A63">
        <v>60</v>
      </c>
      <c r="B63">
        <v>80</v>
      </c>
      <c r="C63" t="s">
        <v>111</v>
      </c>
      <c r="D63" t="s">
        <v>113</v>
      </c>
      <c r="E63">
        <v>0</v>
      </c>
      <c r="F63">
        <v>0</v>
      </c>
    </row>
    <row r="64" spans="1:6">
      <c r="A64">
        <v>61</v>
      </c>
      <c r="B64">
        <v>80</v>
      </c>
      <c r="C64" t="s">
        <v>110</v>
      </c>
      <c r="D64" t="s">
        <v>113</v>
      </c>
      <c r="E64">
        <v>0</v>
      </c>
      <c r="F64">
        <v>11</v>
      </c>
    </row>
    <row r="65" spans="1:6">
      <c r="A65">
        <v>62</v>
      </c>
      <c r="B65">
        <v>80</v>
      </c>
      <c r="C65" t="s">
        <v>109</v>
      </c>
      <c r="D65" t="s">
        <v>75</v>
      </c>
      <c r="E65">
        <v>0</v>
      </c>
      <c r="F65">
        <v>0</v>
      </c>
    </row>
    <row r="66" spans="1:6">
      <c r="A66">
        <v>63</v>
      </c>
      <c r="B66">
        <v>3</v>
      </c>
      <c r="C66" t="s">
        <v>32</v>
      </c>
      <c r="D66" t="s">
        <v>75</v>
      </c>
      <c r="E66" s="2">
        <v>11</v>
      </c>
      <c r="F66">
        <v>11</v>
      </c>
    </row>
    <row r="67" spans="1:6">
      <c r="A67">
        <v>64</v>
      </c>
      <c r="B67">
        <v>68</v>
      </c>
      <c r="C67" t="s">
        <v>97</v>
      </c>
      <c r="D67" t="s">
        <v>74</v>
      </c>
      <c r="E67">
        <v>7</v>
      </c>
      <c r="F67">
        <v>0</v>
      </c>
    </row>
    <row r="68" spans="1:6">
      <c r="A68">
        <v>65</v>
      </c>
      <c r="C68" t="s">
        <v>119</v>
      </c>
      <c r="D68" t="s">
        <v>113</v>
      </c>
      <c r="E68">
        <v>0</v>
      </c>
      <c r="F68">
        <v>0</v>
      </c>
    </row>
    <row r="69" spans="1:6">
      <c r="A69">
        <v>66</v>
      </c>
      <c r="C69" t="s">
        <v>117</v>
      </c>
      <c r="D69" t="s">
        <v>114</v>
      </c>
      <c r="E69">
        <v>0</v>
      </c>
      <c r="F69" s="2">
        <v>14</v>
      </c>
    </row>
    <row r="70" spans="1:6">
      <c r="A70">
        <v>67</v>
      </c>
      <c r="B70">
        <v>68</v>
      </c>
      <c r="C70" t="s">
        <v>99</v>
      </c>
      <c r="D70" t="s">
        <v>114</v>
      </c>
      <c r="E70">
        <v>7</v>
      </c>
      <c r="F70">
        <v>0</v>
      </c>
    </row>
    <row r="71" spans="1:6">
      <c r="A71">
        <v>68</v>
      </c>
      <c r="B71">
        <v>46</v>
      </c>
      <c r="C71" t="s">
        <v>84</v>
      </c>
      <c r="D71" t="s">
        <v>114</v>
      </c>
      <c r="E71">
        <v>8</v>
      </c>
      <c r="F71">
        <v>13</v>
      </c>
    </row>
    <row r="72" spans="1:6">
      <c r="A72">
        <v>69</v>
      </c>
      <c r="B72">
        <v>14</v>
      </c>
      <c r="C72" t="s">
        <v>41</v>
      </c>
      <c r="D72" t="s">
        <v>114</v>
      </c>
      <c r="E72">
        <v>10</v>
      </c>
      <c r="F72">
        <v>10</v>
      </c>
    </row>
    <row r="73" spans="1:6">
      <c r="A73">
        <v>70</v>
      </c>
      <c r="B73">
        <v>3</v>
      </c>
      <c r="C73" t="s">
        <v>27</v>
      </c>
      <c r="D73" t="s">
        <v>72</v>
      </c>
      <c r="E73" s="2">
        <v>11</v>
      </c>
      <c r="F73">
        <v>0</v>
      </c>
    </row>
    <row r="74" spans="1:6">
      <c r="A74">
        <v>71</v>
      </c>
      <c r="B74">
        <v>80</v>
      </c>
      <c r="C74" t="s">
        <v>107</v>
      </c>
      <c r="D74" t="s">
        <v>115</v>
      </c>
      <c r="E74">
        <v>0</v>
      </c>
      <c r="F74">
        <v>10</v>
      </c>
    </row>
    <row r="75" spans="1:6">
      <c r="A75">
        <v>72</v>
      </c>
      <c r="B75">
        <v>26</v>
      </c>
      <c r="C75" t="s">
        <v>58</v>
      </c>
      <c r="D75" t="s">
        <v>115</v>
      </c>
      <c r="E75">
        <v>9</v>
      </c>
      <c r="F75">
        <v>12</v>
      </c>
    </row>
    <row r="76" spans="1:6">
      <c r="A76">
        <v>73</v>
      </c>
      <c r="B76">
        <v>68</v>
      </c>
      <c r="C76" t="s">
        <v>96</v>
      </c>
      <c r="D76" t="s">
        <v>71</v>
      </c>
      <c r="E76">
        <v>7</v>
      </c>
      <c r="F76">
        <v>0</v>
      </c>
    </row>
    <row r="77" spans="1:6">
      <c r="A77">
        <v>74</v>
      </c>
      <c r="B77">
        <v>14</v>
      </c>
      <c r="C77" t="s">
        <v>34</v>
      </c>
      <c r="D77" t="s">
        <v>71</v>
      </c>
      <c r="E77">
        <v>10</v>
      </c>
      <c r="F77">
        <v>13</v>
      </c>
    </row>
    <row r="78" spans="1:6">
      <c r="A78">
        <v>75</v>
      </c>
      <c r="B78">
        <v>26</v>
      </c>
      <c r="C78" t="s">
        <v>56</v>
      </c>
      <c r="D78" t="s">
        <v>71</v>
      </c>
      <c r="E78">
        <v>9</v>
      </c>
      <c r="F78">
        <v>11</v>
      </c>
    </row>
    <row r="79" spans="1:6">
      <c r="A79">
        <v>76</v>
      </c>
      <c r="B79">
        <v>1</v>
      </c>
      <c r="C79" t="s">
        <v>21</v>
      </c>
      <c r="D79" t="s">
        <v>71</v>
      </c>
      <c r="E79" s="1">
        <v>12</v>
      </c>
      <c r="F79">
        <v>10</v>
      </c>
    </row>
    <row r="80" spans="1:6">
      <c r="A80">
        <v>77</v>
      </c>
      <c r="B80">
        <v>78</v>
      </c>
      <c r="C80" t="s">
        <v>103</v>
      </c>
      <c r="D80" t="s">
        <v>71</v>
      </c>
      <c r="E80">
        <v>1</v>
      </c>
      <c r="F80">
        <v>0</v>
      </c>
    </row>
    <row r="81" spans="1:6">
      <c r="A81">
        <v>78</v>
      </c>
      <c r="B81">
        <v>26</v>
      </c>
      <c r="C81" t="s">
        <v>63</v>
      </c>
      <c r="D81" t="s">
        <v>71</v>
      </c>
      <c r="E81">
        <v>9</v>
      </c>
      <c r="F81">
        <v>12</v>
      </c>
    </row>
    <row r="82" spans="1:6">
      <c r="A82">
        <v>79</v>
      </c>
      <c r="C82" t="s">
        <v>118</v>
      </c>
      <c r="D82" t="s">
        <v>71</v>
      </c>
      <c r="E82">
        <v>0</v>
      </c>
      <c r="F82">
        <v>10</v>
      </c>
    </row>
    <row r="83" spans="1:6">
      <c r="A83">
        <v>80</v>
      </c>
      <c r="B83">
        <v>46</v>
      </c>
      <c r="C83" t="s">
        <v>77</v>
      </c>
      <c r="D83" t="s">
        <v>74</v>
      </c>
      <c r="E83">
        <v>8</v>
      </c>
      <c r="F83">
        <v>0</v>
      </c>
    </row>
    <row r="84" spans="1:6">
      <c r="A84">
        <v>81</v>
      </c>
      <c r="C84" t="s">
        <v>120</v>
      </c>
      <c r="D84" t="s">
        <v>113</v>
      </c>
      <c r="E84">
        <v>0</v>
      </c>
      <c r="F84">
        <v>0</v>
      </c>
    </row>
    <row r="85" spans="1:6">
      <c r="A85">
        <v>82</v>
      </c>
      <c r="B85">
        <v>80</v>
      </c>
      <c r="C85" t="s">
        <v>112</v>
      </c>
      <c r="D85" t="s">
        <v>113</v>
      </c>
      <c r="E85">
        <v>0</v>
      </c>
      <c r="F85">
        <v>0</v>
      </c>
    </row>
    <row r="86" spans="1:6">
      <c r="A86">
        <v>83</v>
      </c>
      <c r="B86">
        <v>14</v>
      </c>
      <c r="C86" t="s">
        <v>33</v>
      </c>
      <c r="D86" t="s">
        <v>113</v>
      </c>
      <c r="E86">
        <v>10</v>
      </c>
      <c r="F86">
        <v>0</v>
      </c>
    </row>
    <row r="87" spans="1:6">
      <c r="A87">
        <v>84</v>
      </c>
      <c r="B87">
        <v>75</v>
      </c>
      <c r="C87" t="s">
        <v>100</v>
      </c>
      <c r="D87" t="s">
        <v>74</v>
      </c>
      <c r="E87">
        <v>6</v>
      </c>
      <c r="F87">
        <v>0</v>
      </c>
    </row>
    <row r="88" spans="1:6">
      <c r="A88">
        <v>85</v>
      </c>
      <c r="B88">
        <v>46</v>
      </c>
      <c r="C88" t="s">
        <v>79</v>
      </c>
      <c r="D88" t="s">
        <v>70</v>
      </c>
      <c r="E88">
        <v>8</v>
      </c>
      <c r="F88">
        <v>13</v>
      </c>
    </row>
    <row r="89" spans="1:6">
      <c r="A89">
        <v>86</v>
      </c>
      <c r="B89">
        <v>26</v>
      </c>
      <c r="C89" t="s">
        <v>50</v>
      </c>
      <c r="D89" t="s">
        <v>70</v>
      </c>
      <c r="E89">
        <v>9</v>
      </c>
      <c r="F89">
        <v>10</v>
      </c>
    </row>
    <row r="90" spans="1:6">
      <c r="A90">
        <v>87</v>
      </c>
      <c r="B90">
        <v>14</v>
      </c>
      <c r="C90" t="s">
        <v>35</v>
      </c>
      <c r="D90" t="s">
        <v>70</v>
      </c>
      <c r="E90">
        <v>10</v>
      </c>
      <c r="F90">
        <v>1</v>
      </c>
    </row>
    <row r="91" spans="1:6">
      <c r="A91">
        <v>88</v>
      </c>
      <c r="B91">
        <v>3</v>
      </c>
      <c r="C91" t="s">
        <v>26</v>
      </c>
      <c r="D91" t="s">
        <v>70</v>
      </c>
      <c r="E91" s="2">
        <v>11</v>
      </c>
      <c r="F91">
        <v>13</v>
      </c>
    </row>
    <row r="92" spans="1:6">
      <c r="A92">
        <v>89</v>
      </c>
      <c r="B92">
        <v>14</v>
      </c>
      <c r="C92" t="s">
        <v>42</v>
      </c>
      <c r="D92" t="s">
        <v>70</v>
      </c>
      <c r="E92">
        <v>10</v>
      </c>
      <c r="F92">
        <v>12</v>
      </c>
    </row>
    <row r="93" spans="1:6">
      <c r="A93">
        <v>90</v>
      </c>
      <c r="B93">
        <v>1</v>
      </c>
      <c r="C93" t="s">
        <v>20</v>
      </c>
      <c r="D93" t="s">
        <v>70</v>
      </c>
      <c r="E93" s="1">
        <v>12</v>
      </c>
      <c r="F93">
        <v>10</v>
      </c>
    </row>
    <row r="94" spans="1:6">
      <c r="A94">
        <v>91</v>
      </c>
      <c r="B94">
        <v>46</v>
      </c>
      <c r="C94" t="s">
        <v>80</v>
      </c>
      <c r="D94" t="s">
        <v>70</v>
      </c>
      <c r="E94">
        <v>8</v>
      </c>
      <c r="F94">
        <v>10</v>
      </c>
    </row>
    <row r="95" spans="1:6">
      <c r="A95">
        <v>92</v>
      </c>
      <c r="B95">
        <v>3</v>
      </c>
      <c r="C95" t="s">
        <v>30</v>
      </c>
      <c r="D95" t="s">
        <v>75</v>
      </c>
      <c r="E95" s="2">
        <v>11</v>
      </c>
      <c r="F95">
        <v>0</v>
      </c>
    </row>
    <row r="99" spans="4:5">
      <c r="D99" t="s">
        <v>70</v>
      </c>
      <c r="E99">
        <f>8+1/11*3</f>
        <v>8.2727272727272734</v>
      </c>
    </row>
    <row r="100" spans="4:5">
      <c r="D100" t="s">
        <v>71</v>
      </c>
      <c r="E100">
        <f>8</f>
        <v>8</v>
      </c>
    </row>
    <row r="101" spans="4:5">
      <c r="D101" t="s">
        <v>75</v>
      </c>
      <c r="E101">
        <f>5/11*3</f>
        <v>1.3636363636363635</v>
      </c>
    </row>
    <row r="102" spans="4:5">
      <c r="D102" t="s">
        <v>74</v>
      </c>
      <c r="E102">
        <f>3/11*3</f>
        <v>0.81818181818181812</v>
      </c>
    </row>
    <row r="103" spans="4:5">
      <c r="D103" t="s">
        <v>116</v>
      </c>
      <c r="E103">
        <f>2/11*3</f>
        <v>0.54545454545454541</v>
      </c>
    </row>
    <row r="104" spans="4:5">
      <c r="D104" t="s">
        <v>114</v>
      </c>
      <c r="E104">
        <v>0</v>
      </c>
    </row>
    <row r="105" spans="4:5">
      <c r="D105" t="s">
        <v>115</v>
      </c>
      <c r="E105">
        <v>0</v>
      </c>
    </row>
  </sheetData>
  <sortState ref="B5:F95">
    <sortCondition ref="C5:C9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5:P96"/>
  <sheetViews>
    <sheetView workbookViewId="0">
      <selection activeCell="E6" sqref="E6:E96"/>
    </sheetView>
  </sheetViews>
  <sheetFormatPr defaultRowHeight="15"/>
  <cols>
    <col min="3" max="3" width="12.140625" customWidth="1"/>
    <col min="4" max="4" width="8.85546875" customWidth="1"/>
    <col min="5" max="5" width="42.85546875" customWidth="1"/>
  </cols>
  <sheetData>
    <row r="5" spans="3:16">
      <c r="C5" t="s">
        <v>121</v>
      </c>
    </row>
    <row r="6" spans="3:16">
      <c r="C6">
        <v>1</v>
      </c>
      <c r="D6">
        <v>7</v>
      </c>
      <c r="E6" t="s">
        <v>47</v>
      </c>
      <c r="F6">
        <v>9</v>
      </c>
      <c r="G6">
        <v>13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15</v>
      </c>
      <c r="P6">
        <v>83.7</v>
      </c>
    </row>
    <row r="7" spans="3:16">
      <c r="C7">
        <v>2</v>
      </c>
      <c r="D7">
        <v>19</v>
      </c>
      <c r="E7" t="s">
        <v>64</v>
      </c>
      <c r="F7">
        <v>9</v>
      </c>
      <c r="G7">
        <v>12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14</v>
      </c>
      <c r="P7">
        <v>83.7</v>
      </c>
    </row>
    <row r="8" spans="3:16">
      <c r="C8">
        <v>3</v>
      </c>
      <c r="D8">
        <v>84</v>
      </c>
      <c r="E8" t="s">
        <v>108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14</v>
      </c>
      <c r="P8">
        <v>70.5</v>
      </c>
    </row>
    <row r="9" spans="3:16">
      <c r="C9">
        <v>4</v>
      </c>
      <c r="D9">
        <v>66</v>
      </c>
      <c r="E9" t="s">
        <v>45</v>
      </c>
      <c r="F9">
        <v>9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14</v>
      </c>
      <c r="P9">
        <v>83.7</v>
      </c>
    </row>
    <row r="10" spans="3:16">
      <c r="C10">
        <v>5</v>
      </c>
      <c r="D10">
        <v>19</v>
      </c>
      <c r="E10" t="s">
        <v>22</v>
      </c>
      <c r="F10">
        <v>11</v>
      </c>
      <c r="G10">
        <v>12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14</v>
      </c>
      <c r="P10">
        <v>93.1</v>
      </c>
    </row>
    <row r="11" spans="3:16">
      <c r="C11">
        <v>6</v>
      </c>
      <c r="D11">
        <v>7</v>
      </c>
      <c r="E11" t="s">
        <v>81</v>
      </c>
      <c r="F11">
        <v>8</v>
      </c>
      <c r="G11">
        <v>13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14</v>
      </c>
      <c r="P11">
        <v>20.100000000000001</v>
      </c>
    </row>
    <row r="12" spans="3:16">
      <c r="C12">
        <v>7</v>
      </c>
      <c r="D12">
        <v>36</v>
      </c>
      <c r="E12" t="s">
        <v>40</v>
      </c>
      <c r="F12">
        <v>10</v>
      </c>
      <c r="G12">
        <v>11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13</v>
      </c>
      <c r="P12">
        <v>93.1</v>
      </c>
    </row>
    <row r="13" spans="3:16">
      <c r="C13">
        <v>8</v>
      </c>
      <c r="D13">
        <v>66</v>
      </c>
      <c r="E13" t="s">
        <v>88</v>
      </c>
      <c r="F13">
        <v>8</v>
      </c>
      <c r="G13">
        <v>9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13</v>
      </c>
      <c r="P13">
        <v>97.6</v>
      </c>
    </row>
    <row r="14" spans="3:16">
      <c r="C14">
        <v>9</v>
      </c>
      <c r="D14">
        <v>36</v>
      </c>
      <c r="E14" t="s">
        <v>53</v>
      </c>
      <c r="F14">
        <v>9</v>
      </c>
      <c r="G14">
        <v>11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13</v>
      </c>
      <c r="P14">
        <v>83.7</v>
      </c>
    </row>
    <row r="15" spans="3:16">
      <c r="C15">
        <v>10</v>
      </c>
      <c r="D15">
        <v>36</v>
      </c>
      <c r="E15" t="s">
        <v>62</v>
      </c>
      <c r="F15">
        <v>9</v>
      </c>
      <c r="G15">
        <v>11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13</v>
      </c>
      <c r="P15">
        <v>70.5</v>
      </c>
    </row>
    <row r="16" spans="3:16">
      <c r="C16">
        <v>11</v>
      </c>
      <c r="D16">
        <v>76</v>
      </c>
      <c r="E16" t="s">
        <v>98</v>
      </c>
      <c r="F16">
        <v>7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13</v>
      </c>
      <c r="P16">
        <v>97.6</v>
      </c>
    </row>
    <row r="17" spans="3:16">
      <c r="C17">
        <v>12</v>
      </c>
      <c r="D17">
        <v>50</v>
      </c>
      <c r="E17" t="s">
        <v>43</v>
      </c>
      <c r="F17">
        <v>10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13</v>
      </c>
      <c r="P17">
        <v>93.1</v>
      </c>
    </row>
    <row r="18" spans="3:16">
      <c r="C18">
        <v>13</v>
      </c>
      <c r="D18">
        <v>19</v>
      </c>
      <c r="E18" t="s">
        <v>102</v>
      </c>
      <c r="F18">
        <v>6</v>
      </c>
      <c r="G18">
        <v>12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13</v>
      </c>
      <c r="P18">
        <v>70.5</v>
      </c>
    </row>
    <row r="19" spans="3:16">
      <c r="C19">
        <v>14</v>
      </c>
      <c r="D19">
        <v>7</v>
      </c>
      <c r="E19" t="s">
        <v>59</v>
      </c>
      <c r="F19">
        <v>9</v>
      </c>
      <c r="G19">
        <v>13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13</v>
      </c>
      <c r="P19">
        <v>43.3</v>
      </c>
    </row>
    <row r="20" spans="3:16">
      <c r="C20">
        <v>15</v>
      </c>
      <c r="D20">
        <v>19</v>
      </c>
      <c r="E20" t="s">
        <v>92</v>
      </c>
      <c r="F20">
        <v>8</v>
      </c>
      <c r="G20">
        <v>12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13</v>
      </c>
      <c r="P20">
        <v>70.5</v>
      </c>
    </row>
    <row r="21" spans="3:16">
      <c r="C21">
        <v>16</v>
      </c>
      <c r="D21">
        <v>19</v>
      </c>
      <c r="E21" t="s">
        <v>57</v>
      </c>
      <c r="F21">
        <v>9</v>
      </c>
      <c r="G21">
        <v>12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13</v>
      </c>
      <c r="P21">
        <v>83.7</v>
      </c>
    </row>
    <row r="22" spans="3:16">
      <c r="C22">
        <v>17</v>
      </c>
      <c r="D22">
        <v>50</v>
      </c>
      <c r="E22" t="s">
        <v>66</v>
      </c>
      <c r="F22">
        <v>8</v>
      </c>
      <c r="G22">
        <v>10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13</v>
      </c>
      <c r="P22">
        <v>70.5</v>
      </c>
    </row>
    <row r="23" spans="3:16">
      <c r="C23">
        <v>18</v>
      </c>
      <c r="D23">
        <v>50</v>
      </c>
      <c r="E23" t="s">
        <v>36</v>
      </c>
      <c r="F23">
        <v>10</v>
      </c>
      <c r="G23">
        <v>9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13</v>
      </c>
      <c r="P23">
        <v>83.7</v>
      </c>
    </row>
    <row r="24" spans="3:16">
      <c r="C24">
        <v>19</v>
      </c>
      <c r="D24">
        <v>19</v>
      </c>
      <c r="E24" t="s">
        <v>78</v>
      </c>
      <c r="F24">
        <v>8</v>
      </c>
      <c r="G24">
        <v>12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12</v>
      </c>
      <c r="P24">
        <v>93.1</v>
      </c>
    </row>
    <row r="25" spans="3:16">
      <c r="C25">
        <v>20</v>
      </c>
      <c r="D25">
        <v>36</v>
      </c>
      <c r="E25" t="s">
        <v>24</v>
      </c>
      <c r="F25">
        <v>11</v>
      </c>
      <c r="G25">
        <v>11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12</v>
      </c>
      <c r="P25">
        <v>70.5</v>
      </c>
    </row>
    <row r="26" spans="3:16">
      <c r="C26">
        <v>21</v>
      </c>
      <c r="D26">
        <v>7</v>
      </c>
      <c r="E26" t="s">
        <v>51</v>
      </c>
      <c r="F26">
        <v>9</v>
      </c>
      <c r="G26">
        <v>13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12</v>
      </c>
      <c r="P26">
        <v>55.8</v>
      </c>
    </row>
    <row r="27" spans="3:16">
      <c r="C27">
        <v>22</v>
      </c>
      <c r="D27">
        <v>36</v>
      </c>
      <c r="E27" t="s">
        <v>25</v>
      </c>
      <c r="F27">
        <v>11</v>
      </c>
      <c r="G27">
        <v>9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12</v>
      </c>
      <c r="P27">
        <v>55.8</v>
      </c>
    </row>
    <row r="28" spans="3:16">
      <c r="C28">
        <v>23</v>
      </c>
      <c r="D28">
        <v>7</v>
      </c>
      <c r="E28" t="s">
        <v>23</v>
      </c>
      <c r="F28">
        <v>11</v>
      </c>
      <c r="G28">
        <v>13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12</v>
      </c>
      <c r="P28">
        <v>70.5</v>
      </c>
    </row>
    <row r="29" spans="3:16">
      <c r="C29">
        <v>24</v>
      </c>
      <c r="D29">
        <v>19</v>
      </c>
      <c r="E29" t="s">
        <v>86</v>
      </c>
      <c r="F29">
        <v>8</v>
      </c>
      <c r="G29">
        <v>12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12</v>
      </c>
      <c r="P29">
        <v>93.1</v>
      </c>
    </row>
    <row r="30" spans="3:16">
      <c r="C30">
        <v>25</v>
      </c>
      <c r="D30">
        <v>66</v>
      </c>
      <c r="E30" t="s">
        <v>60</v>
      </c>
      <c r="F30">
        <v>9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12</v>
      </c>
      <c r="P30">
        <v>55.8</v>
      </c>
    </row>
    <row r="31" spans="3:16">
      <c r="C31">
        <v>26</v>
      </c>
      <c r="D31">
        <v>36</v>
      </c>
      <c r="E31" t="s">
        <v>68</v>
      </c>
      <c r="F31">
        <v>8</v>
      </c>
      <c r="G31">
        <v>11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12</v>
      </c>
      <c r="P31">
        <v>55.8</v>
      </c>
    </row>
    <row r="32" spans="3:16">
      <c r="C32">
        <v>27</v>
      </c>
      <c r="D32">
        <v>7</v>
      </c>
      <c r="E32" t="s">
        <v>101</v>
      </c>
      <c r="F32">
        <v>6</v>
      </c>
      <c r="G32">
        <v>13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12</v>
      </c>
      <c r="P32">
        <v>33.9</v>
      </c>
    </row>
    <row r="33" spans="3:16">
      <c r="C33">
        <v>28</v>
      </c>
      <c r="D33">
        <v>7</v>
      </c>
      <c r="E33" t="s">
        <v>37</v>
      </c>
      <c r="F33">
        <v>10</v>
      </c>
      <c r="G33">
        <v>13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12</v>
      </c>
      <c r="P33">
        <v>83.7</v>
      </c>
    </row>
    <row r="34" spans="3:16">
      <c r="C34">
        <v>29</v>
      </c>
      <c r="D34">
        <v>19</v>
      </c>
      <c r="E34" t="s">
        <v>87</v>
      </c>
      <c r="F34">
        <v>8</v>
      </c>
      <c r="G34">
        <v>12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12</v>
      </c>
      <c r="P34">
        <v>70.5</v>
      </c>
    </row>
    <row r="35" spans="3:16">
      <c r="C35">
        <v>30</v>
      </c>
      <c r="D35">
        <v>36</v>
      </c>
      <c r="E35" t="s">
        <v>69</v>
      </c>
      <c r="F35">
        <v>8</v>
      </c>
      <c r="G35">
        <v>11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12</v>
      </c>
      <c r="P35">
        <v>70.5</v>
      </c>
    </row>
    <row r="36" spans="3:16">
      <c r="C36">
        <v>31</v>
      </c>
      <c r="D36">
        <v>66</v>
      </c>
      <c r="E36" t="s">
        <v>82</v>
      </c>
      <c r="F36">
        <v>8</v>
      </c>
      <c r="G36">
        <v>9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12</v>
      </c>
      <c r="P36">
        <v>83.7</v>
      </c>
    </row>
    <row r="37" spans="3:16">
      <c r="C37">
        <v>32</v>
      </c>
      <c r="D37">
        <v>84</v>
      </c>
      <c r="E37" t="s">
        <v>106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12</v>
      </c>
      <c r="P37">
        <v>55.8</v>
      </c>
    </row>
    <row r="38" spans="3:16">
      <c r="C38">
        <v>33</v>
      </c>
      <c r="D38">
        <v>19</v>
      </c>
      <c r="E38" t="s">
        <v>46</v>
      </c>
      <c r="F38">
        <v>9</v>
      </c>
      <c r="G38">
        <v>12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12</v>
      </c>
      <c r="P38">
        <v>83.7</v>
      </c>
    </row>
    <row r="39" spans="3:16">
      <c r="C39">
        <v>34</v>
      </c>
      <c r="D39">
        <v>84</v>
      </c>
      <c r="E39" t="s">
        <v>105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12</v>
      </c>
      <c r="P39">
        <v>70.5</v>
      </c>
    </row>
    <row r="40" spans="3:16">
      <c r="C40">
        <v>35</v>
      </c>
      <c r="D40">
        <v>50</v>
      </c>
      <c r="E40" t="s">
        <v>38</v>
      </c>
      <c r="F40">
        <v>10</v>
      </c>
      <c r="G40">
        <v>9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12</v>
      </c>
      <c r="P40">
        <v>70.5</v>
      </c>
    </row>
    <row r="41" spans="3:16">
      <c r="C41">
        <v>36</v>
      </c>
      <c r="D41">
        <v>66</v>
      </c>
      <c r="E41" t="s">
        <v>55</v>
      </c>
      <c r="F41">
        <v>9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11</v>
      </c>
      <c r="P41">
        <v>83.7</v>
      </c>
    </row>
    <row r="42" spans="3:16">
      <c r="C42">
        <v>37</v>
      </c>
      <c r="D42">
        <v>19</v>
      </c>
      <c r="E42" t="s">
        <v>76</v>
      </c>
      <c r="F42">
        <v>8</v>
      </c>
      <c r="G42">
        <v>12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11</v>
      </c>
      <c r="P42">
        <v>43.3</v>
      </c>
    </row>
    <row r="43" spans="3:16">
      <c r="C43">
        <v>38</v>
      </c>
      <c r="D43">
        <v>1</v>
      </c>
      <c r="E43" t="s">
        <v>93</v>
      </c>
      <c r="F43">
        <v>7</v>
      </c>
      <c r="G43" s="1">
        <v>15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11</v>
      </c>
      <c r="P43">
        <v>43.3</v>
      </c>
    </row>
    <row r="44" spans="3:16">
      <c r="C44">
        <v>39</v>
      </c>
      <c r="D44">
        <v>66</v>
      </c>
      <c r="E44" t="s">
        <v>49</v>
      </c>
      <c r="F44">
        <v>9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11</v>
      </c>
      <c r="P44">
        <v>55.8</v>
      </c>
    </row>
    <row r="45" spans="3:16">
      <c r="C45">
        <v>40</v>
      </c>
      <c r="D45">
        <v>82</v>
      </c>
      <c r="E45" t="s">
        <v>104</v>
      </c>
      <c r="F45">
        <v>1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11</v>
      </c>
      <c r="P45">
        <v>17.8</v>
      </c>
    </row>
    <row r="46" spans="3:16">
      <c r="C46">
        <v>41</v>
      </c>
      <c r="D46">
        <v>50</v>
      </c>
      <c r="E46" t="s">
        <v>52</v>
      </c>
      <c r="F46">
        <v>9</v>
      </c>
      <c r="G46">
        <v>10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11</v>
      </c>
      <c r="P46">
        <v>83.7</v>
      </c>
    </row>
    <row r="47" spans="3:16">
      <c r="C47">
        <v>42</v>
      </c>
      <c r="D47">
        <v>2</v>
      </c>
      <c r="E47" t="s">
        <v>85</v>
      </c>
      <c r="F47">
        <v>8</v>
      </c>
      <c r="G47" s="2">
        <v>14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11</v>
      </c>
      <c r="P47">
        <v>17.8</v>
      </c>
    </row>
    <row r="48" spans="3:16">
      <c r="C48">
        <v>43</v>
      </c>
      <c r="D48">
        <v>50</v>
      </c>
      <c r="E48" t="s">
        <v>44</v>
      </c>
      <c r="F48">
        <v>10</v>
      </c>
      <c r="G48">
        <v>9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11</v>
      </c>
      <c r="P48">
        <v>70.5</v>
      </c>
    </row>
    <row r="49" spans="3:16">
      <c r="C49">
        <v>44</v>
      </c>
      <c r="D49">
        <v>19</v>
      </c>
      <c r="E49" t="s">
        <v>29</v>
      </c>
      <c r="F49">
        <v>11</v>
      </c>
      <c r="G49">
        <v>12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11</v>
      </c>
      <c r="P49">
        <v>55.8</v>
      </c>
    </row>
    <row r="50" spans="3:16">
      <c r="C50">
        <v>45</v>
      </c>
      <c r="D50">
        <v>36</v>
      </c>
      <c r="E50" t="s">
        <v>28</v>
      </c>
      <c r="F50">
        <v>11</v>
      </c>
      <c r="G50">
        <v>11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11</v>
      </c>
      <c r="P50">
        <v>83.7</v>
      </c>
    </row>
    <row r="51" spans="3:16">
      <c r="C51">
        <v>46</v>
      </c>
      <c r="D51">
        <v>2</v>
      </c>
      <c r="E51" t="s">
        <v>95</v>
      </c>
      <c r="F51">
        <v>7</v>
      </c>
      <c r="G51" s="2">
        <v>14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11</v>
      </c>
      <c r="P51">
        <v>17.8</v>
      </c>
    </row>
    <row r="52" spans="3:16">
      <c r="C52">
        <v>47</v>
      </c>
      <c r="D52">
        <v>50</v>
      </c>
      <c r="E52" t="s">
        <v>67</v>
      </c>
      <c r="F52">
        <v>8</v>
      </c>
      <c r="G52">
        <v>10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11</v>
      </c>
      <c r="P52">
        <v>55.8</v>
      </c>
    </row>
    <row r="53" spans="3:16">
      <c r="C53">
        <v>48</v>
      </c>
      <c r="D53">
        <v>76</v>
      </c>
      <c r="E53" t="s">
        <v>94</v>
      </c>
      <c r="F53">
        <v>7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11</v>
      </c>
      <c r="P53">
        <v>83.7</v>
      </c>
    </row>
    <row r="54" spans="3:16">
      <c r="C54">
        <v>49</v>
      </c>
      <c r="D54">
        <v>19</v>
      </c>
      <c r="E54" t="s">
        <v>48</v>
      </c>
      <c r="F54">
        <v>9</v>
      </c>
      <c r="G54">
        <v>12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11</v>
      </c>
      <c r="P54">
        <v>55.8</v>
      </c>
    </row>
    <row r="55" spans="3:16">
      <c r="C55">
        <v>50</v>
      </c>
      <c r="D55">
        <v>2</v>
      </c>
      <c r="E55" t="s">
        <v>54</v>
      </c>
      <c r="F55">
        <v>9</v>
      </c>
      <c r="G55" s="2">
        <v>14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10</v>
      </c>
      <c r="P55">
        <v>33.9</v>
      </c>
    </row>
    <row r="56" spans="3:16">
      <c r="C56">
        <v>51</v>
      </c>
      <c r="D56">
        <v>72</v>
      </c>
      <c r="E56" t="s">
        <v>83</v>
      </c>
      <c r="F56">
        <v>8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10</v>
      </c>
      <c r="P56">
        <v>33.9</v>
      </c>
    </row>
    <row r="57" spans="3:16">
      <c r="C57">
        <v>52</v>
      </c>
      <c r="D57">
        <v>2</v>
      </c>
      <c r="E57" t="s">
        <v>65</v>
      </c>
      <c r="F57">
        <v>8</v>
      </c>
      <c r="G57" s="2">
        <v>14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10</v>
      </c>
      <c r="P57">
        <v>16.2</v>
      </c>
    </row>
    <row r="58" spans="3:16">
      <c r="C58">
        <v>53</v>
      </c>
      <c r="D58">
        <v>50</v>
      </c>
      <c r="E58" t="s">
        <v>61</v>
      </c>
      <c r="F58">
        <v>9</v>
      </c>
      <c r="G58">
        <v>10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10</v>
      </c>
      <c r="P58">
        <v>17.8</v>
      </c>
    </row>
    <row r="59" spans="3:16">
      <c r="C59">
        <v>54</v>
      </c>
      <c r="D59">
        <v>36</v>
      </c>
      <c r="E59" t="s">
        <v>31</v>
      </c>
      <c r="F59">
        <v>11</v>
      </c>
      <c r="G59">
        <v>11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10</v>
      </c>
      <c r="P59">
        <v>43.3</v>
      </c>
    </row>
    <row r="60" spans="3:16">
      <c r="C60">
        <v>55</v>
      </c>
      <c r="D60">
        <v>7</v>
      </c>
      <c r="E60" t="s">
        <v>89</v>
      </c>
      <c r="F60">
        <v>8</v>
      </c>
      <c r="G60">
        <v>13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10</v>
      </c>
      <c r="P60">
        <v>16.2</v>
      </c>
    </row>
    <row r="61" spans="3:16">
      <c r="C61">
        <v>56</v>
      </c>
      <c r="D61">
        <v>72</v>
      </c>
      <c r="E61" t="s">
        <v>90</v>
      </c>
      <c r="F61">
        <v>8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10</v>
      </c>
      <c r="P61">
        <v>33.9</v>
      </c>
    </row>
    <row r="62" spans="3:16">
      <c r="C62">
        <v>57</v>
      </c>
      <c r="D62">
        <v>72</v>
      </c>
      <c r="E62" t="s">
        <v>91</v>
      </c>
      <c r="F62">
        <v>8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10</v>
      </c>
      <c r="P62">
        <v>43.3</v>
      </c>
    </row>
    <row r="63" spans="3:16">
      <c r="C63">
        <v>58</v>
      </c>
      <c r="D63">
        <v>50</v>
      </c>
      <c r="E63" t="s">
        <v>39</v>
      </c>
      <c r="F63">
        <v>10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10</v>
      </c>
      <c r="P63">
        <v>43.3</v>
      </c>
    </row>
    <row r="64" spans="3:16">
      <c r="C64">
        <v>59</v>
      </c>
      <c r="D64">
        <v>84</v>
      </c>
      <c r="E64" t="s">
        <v>111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10</v>
      </c>
      <c r="P64">
        <v>43.3</v>
      </c>
    </row>
    <row r="65" spans="3:16">
      <c r="C65">
        <v>60</v>
      </c>
      <c r="D65">
        <v>36</v>
      </c>
      <c r="E65" t="s">
        <v>110</v>
      </c>
      <c r="F65">
        <v>0</v>
      </c>
      <c r="G65">
        <v>11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10</v>
      </c>
      <c r="P65">
        <v>16.2</v>
      </c>
    </row>
    <row r="66" spans="3:16">
      <c r="C66">
        <v>61</v>
      </c>
      <c r="D66">
        <v>84</v>
      </c>
      <c r="E66" t="s">
        <v>109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10</v>
      </c>
      <c r="P66">
        <v>55.8</v>
      </c>
    </row>
    <row r="67" spans="3:16">
      <c r="C67">
        <v>62</v>
      </c>
      <c r="D67">
        <v>36</v>
      </c>
      <c r="E67" t="s">
        <v>32</v>
      </c>
      <c r="F67">
        <v>11</v>
      </c>
      <c r="G67">
        <v>11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10</v>
      </c>
      <c r="P67">
        <v>43.3</v>
      </c>
    </row>
    <row r="68" spans="3:16">
      <c r="C68">
        <v>63</v>
      </c>
      <c r="D68">
        <v>76</v>
      </c>
      <c r="E68" t="s">
        <v>97</v>
      </c>
      <c r="F68">
        <v>7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10</v>
      </c>
      <c r="P68">
        <v>16.2</v>
      </c>
    </row>
    <row r="69" spans="3:16">
      <c r="C69">
        <v>64</v>
      </c>
      <c r="D69">
        <v>84</v>
      </c>
      <c r="E69" t="s">
        <v>119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10</v>
      </c>
      <c r="P69">
        <v>43.3</v>
      </c>
    </row>
    <row r="70" spans="3:16">
      <c r="C70">
        <v>65</v>
      </c>
      <c r="D70">
        <v>2</v>
      </c>
      <c r="E70" t="s">
        <v>117</v>
      </c>
      <c r="F70">
        <v>0</v>
      </c>
      <c r="G70" s="2">
        <v>14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10</v>
      </c>
      <c r="P70">
        <v>16.2</v>
      </c>
    </row>
    <row r="71" spans="3:16">
      <c r="C71">
        <v>66</v>
      </c>
      <c r="D71">
        <v>76</v>
      </c>
      <c r="E71" t="s">
        <v>99</v>
      </c>
      <c r="F71">
        <v>7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9</v>
      </c>
      <c r="P71">
        <v>13.3</v>
      </c>
    </row>
    <row r="72" spans="3:16">
      <c r="C72">
        <v>67</v>
      </c>
      <c r="D72">
        <v>7</v>
      </c>
      <c r="E72" t="s">
        <v>84</v>
      </c>
      <c r="F72">
        <v>8</v>
      </c>
      <c r="G72">
        <v>13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9</v>
      </c>
      <c r="P72">
        <v>27.5</v>
      </c>
    </row>
    <row r="73" spans="3:16">
      <c r="C73">
        <v>68</v>
      </c>
      <c r="D73">
        <v>50</v>
      </c>
      <c r="E73" t="s">
        <v>41</v>
      </c>
      <c r="F73">
        <v>10</v>
      </c>
      <c r="G73">
        <v>10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9</v>
      </c>
      <c r="P73">
        <v>13.3</v>
      </c>
    </row>
    <row r="74" spans="3:16">
      <c r="C74">
        <v>69</v>
      </c>
      <c r="D74">
        <v>36</v>
      </c>
      <c r="E74" t="s">
        <v>27</v>
      </c>
      <c r="F74">
        <v>11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9</v>
      </c>
      <c r="P74">
        <v>27.5</v>
      </c>
    </row>
    <row r="75" spans="3:16">
      <c r="C75">
        <v>70</v>
      </c>
      <c r="D75">
        <v>50</v>
      </c>
      <c r="E75" t="s">
        <v>107</v>
      </c>
      <c r="F75">
        <v>0</v>
      </c>
      <c r="G75">
        <v>10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9</v>
      </c>
      <c r="P75">
        <v>13.3</v>
      </c>
    </row>
    <row r="76" spans="3:16">
      <c r="C76">
        <v>71</v>
      </c>
      <c r="D76">
        <v>19</v>
      </c>
      <c r="E76" t="s">
        <v>58</v>
      </c>
      <c r="F76">
        <v>9</v>
      </c>
      <c r="G76">
        <v>12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9</v>
      </c>
      <c r="P76">
        <v>13.3</v>
      </c>
    </row>
    <row r="77" spans="3:16">
      <c r="C77">
        <v>72</v>
      </c>
      <c r="D77">
        <v>76</v>
      </c>
      <c r="E77" t="s">
        <v>96</v>
      </c>
      <c r="F77">
        <v>7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8</v>
      </c>
      <c r="P77">
        <v>9.1999999999999993</v>
      </c>
    </row>
    <row r="78" spans="3:16">
      <c r="C78">
        <v>73</v>
      </c>
      <c r="D78">
        <v>7</v>
      </c>
      <c r="E78" t="s">
        <v>34</v>
      </c>
      <c r="F78">
        <v>10</v>
      </c>
      <c r="G78">
        <v>13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8</v>
      </c>
      <c r="P78">
        <v>9.1999999999999993</v>
      </c>
    </row>
    <row r="79" spans="3:16">
      <c r="C79">
        <v>74</v>
      </c>
      <c r="D79">
        <v>36</v>
      </c>
      <c r="E79" t="s">
        <v>56</v>
      </c>
      <c r="F79">
        <v>9</v>
      </c>
      <c r="G79">
        <v>11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8</v>
      </c>
      <c r="P79">
        <v>9.1999999999999993</v>
      </c>
    </row>
    <row r="80" spans="3:16">
      <c r="C80">
        <v>75</v>
      </c>
      <c r="D80">
        <v>19</v>
      </c>
      <c r="E80" t="s">
        <v>21</v>
      </c>
      <c r="F80">
        <v>12</v>
      </c>
      <c r="G80">
        <v>10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8</v>
      </c>
      <c r="P80">
        <v>9.1999999999999993</v>
      </c>
    </row>
    <row r="81" spans="3:16">
      <c r="C81">
        <v>76</v>
      </c>
      <c r="D81">
        <v>82</v>
      </c>
      <c r="E81" t="s">
        <v>103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7</v>
      </c>
      <c r="P81">
        <v>5.0999999999999996</v>
      </c>
    </row>
    <row r="82" spans="3:16">
      <c r="C82">
        <v>77</v>
      </c>
      <c r="D82">
        <v>19</v>
      </c>
      <c r="E82" t="s">
        <v>63</v>
      </c>
      <c r="F82">
        <v>9</v>
      </c>
      <c r="G82">
        <v>12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7</v>
      </c>
      <c r="P82">
        <v>5.0999999999999996</v>
      </c>
    </row>
    <row r="83" spans="3:16">
      <c r="C83">
        <v>78</v>
      </c>
      <c r="D83">
        <v>50</v>
      </c>
      <c r="E83" t="s">
        <v>118</v>
      </c>
      <c r="F83">
        <v>0</v>
      </c>
      <c r="G83">
        <v>10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7</v>
      </c>
      <c r="P83">
        <v>5.0999999999999996</v>
      </c>
    </row>
    <row r="84" spans="3:16">
      <c r="C84">
        <v>79</v>
      </c>
      <c r="D84">
        <v>72</v>
      </c>
      <c r="E84" t="s">
        <v>77</v>
      </c>
      <c r="F84">
        <v>8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7</v>
      </c>
      <c r="P84">
        <v>5.0999999999999996</v>
      </c>
    </row>
    <row r="85" spans="3:16">
      <c r="C85">
        <v>80</v>
      </c>
      <c r="D85">
        <v>84</v>
      </c>
      <c r="E85" t="s">
        <v>120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7</v>
      </c>
      <c r="P85">
        <v>5.0999999999999996</v>
      </c>
    </row>
    <row r="86" spans="3:16">
      <c r="C86">
        <v>81</v>
      </c>
      <c r="D86">
        <v>84</v>
      </c>
      <c r="E86" t="s">
        <v>112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6</v>
      </c>
      <c r="P86">
        <v>2.2999999999999998</v>
      </c>
    </row>
    <row r="87" spans="3:16">
      <c r="C87">
        <v>82</v>
      </c>
      <c r="D87">
        <v>50</v>
      </c>
      <c r="E87" t="s">
        <v>33</v>
      </c>
      <c r="F87">
        <v>10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</v>
      </c>
      <c r="P87">
        <v>0.3</v>
      </c>
    </row>
    <row r="88" spans="3:16">
      <c r="C88">
        <v>83</v>
      </c>
      <c r="D88">
        <v>81</v>
      </c>
      <c r="E88" t="s">
        <v>100</v>
      </c>
      <c r="F88">
        <v>6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</v>
      </c>
      <c r="P88">
        <v>0.3</v>
      </c>
    </row>
    <row r="89" spans="3:16">
      <c r="C89">
        <v>84</v>
      </c>
      <c r="D89">
        <v>7</v>
      </c>
      <c r="E89" t="s">
        <v>79</v>
      </c>
      <c r="F89">
        <v>8</v>
      </c>
      <c r="G89">
        <v>13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</row>
    <row r="90" spans="3:16">
      <c r="C90">
        <v>85</v>
      </c>
      <c r="D90">
        <v>50</v>
      </c>
      <c r="E90" t="s">
        <v>50</v>
      </c>
      <c r="F90">
        <v>9</v>
      </c>
      <c r="G90">
        <v>10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</row>
    <row r="91" spans="3:16">
      <c r="C91">
        <v>86</v>
      </c>
      <c r="D91">
        <v>50</v>
      </c>
      <c r="E91" t="s">
        <v>35</v>
      </c>
      <c r="F91">
        <v>10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</row>
    <row r="92" spans="3:16">
      <c r="C92">
        <v>87</v>
      </c>
      <c r="D92">
        <v>7</v>
      </c>
      <c r="E92" t="s">
        <v>26</v>
      </c>
      <c r="F92">
        <v>11</v>
      </c>
      <c r="G92">
        <v>13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</row>
    <row r="93" spans="3:16">
      <c r="C93">
        <v>88</v>
      </c>
      <c r="D93">
        <v>19</v>
      </c>
      <c r="E93" t="s">
        <v>42</v>
      </c>
      <c r="F93">
        <v>10</v>
      </c>
      <c r="G93">
        <v>12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</row>
    <row r="94" spans="3:16">
      <c r="C94">
        <v>89</v>
      </c>
      <c r="D94">
        <v>19</v>
      </c>
      <c r="E94" t="s">
        <v>20</v>
      </c>
      <c r="F94">
        <v>12</v>
      </c>
      <c r="G94">
        <v>10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</row>
    <row r="95" spans="3:16">
      <c r="C95">
        <v>90</v>
      </c>
      <c r="D95">
        <v>50</v>
      </c>
      <c r="E95" t="s">
        <v>80</v>
      </c>
      <c r="F95">
        <v>8</v>
      </c>
      <c r="G95">
        <v>10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</row>
    <row r="96" spans="3:16">
      <c r="C96">
        <v>91</v>
      </c>
      <c r="D96">
        <v>36</v>
      </c>
      <c r="E96" t="s">
        <v>30</v>
      </c>
      <c r="F96">
        <v>11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</row>
  </sheetData>
  <sortState ref="D6:H96">
    <sortCondition ref="E6:E9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01"/>
  <sheetViews>
    <sheetView workbookViewId="0">
      <selection activeCell="B96" sqref="B96:F96"/>
    </sheetView>
  </sheetViews>
  <sheetFormatPr defaultRowHeight="15"/>
  <cols>
    <col min="3" max="3" width="50.42578125" customWidth="1"/>
    <col min="4" max="4" width="10.28515625" customWidth="1"/>
    <col min="8" max="8" width="10.28515625" customWidth="1"/>
  </cols>
  <sheetData>
    <row r="1" spans="1:22">
      <c r="C1" t="s">
        <v>0</v>
      </c>
      <c r="D1" t="s">
        <v>19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</row>
    <row r="5" spans="1:22">
      <c r="A5">
        <v>1</v>
      </c>
      <c r="B5">
        <f>1</f>
        <v>1</v>
      </c>
      <c r="C5" t="s">
        <v>93</v>
      </c>
      <c r="D5" t="s">
        <v>72</v>
      </c>
      <c r="E5">
        <v>7</v>
      </c>
      <c r="F5" s="1">
        <v>15</v>
      </c>
      <c r="G5">
        <v>9</v>
      </c>
      <c r="H5" t="s">
        <v>93</v>
      </c>
    </row>
    <row r="6" spans="1:22">
      <c r="A6">
        <v>2</v>
      </c>
      <c r="B6">
        <f>IF(F6=F5,B5,A6)</f>
        <v>2</v>
      </c>
      <c r="C6" t="s">
        <v>85</v>
      </c>
      <c r="D6" t="s">
        <v>113</v>
      </c>
      <c r="E6">
        <v>8</v>
      </c>
      <c r="F6" s="2">
        <v>14</v>
      </c>
      <c r="G6">
        <v>11</v>
      </c>
      <c r="H6" t="s">
        <v>85</v>
      </c>
    </row>
    <row r="7" spans="1:22">
      <c r="A7">
        <v>3</v>
      </c>
      <c r="B7">
        <f t="shared" ref="B7:B70" si="0">IF(F7=F6,B6,A7)</f>
        <v>2</v>
      </c>
      <c r="C7" t="s">
        <v>95</v>
      </c>
      <c r="D7" t="s">
        <v>75</v>
      </c>
      <c r="E7">
        <v>7</v>
      </c>
      <c r="F7" s="2">
        <v>14</v>
      </c>
      <c r="G7">
        <v>10</v>
      </c>
      <c r="H7" t="s">
        <v>95</v>
      </c>
    </row>
    <row r="8" spans="1:22">
      <c r="A8">
        <v>4</v>
      </c>
      <c r="B8">
        <f t="shared" si="0"/>
        <v>2</v>
      </c>
      <c r="C8" t="s">
        <v>54</v>
      </c>
      <c r="D8" t="s">
        <v>75</v>
      </c>
      <c r="E8">
        <v>9</v>
      </c>
      <c r="F8" s="2">
        <v>14</v>
      </c>
      <c r="G8">
        <v>13</v>
      </c>
      <c r="H8" t="s">
        <v>54</v>
      </c>
    </row>
    <row r="9" spans="1:22">
      <c r="A9">
        <v>5</v>
      </c>
      <c r="B9">
        <f t="shared" si="0"/>
        <v>2</v>
      </c>
      <c r="C9" t="s">
        <v>65</v>
      </c>
      <c r="D9" t="s">
        <v>75</v>
      </c>
      <c r="E9">
        <v>8</v>
      </c>
      <c r="F9" s="2">
        <v>14</v>
      </c>
      <c r="G9">
        <v>12</v>
      </c>
      <c r="H9" t="s">
        <v>65</v>
      </c>
    </row>
    <row r="10" spans="1:22">
      <c r="A10">
        <v>6</v>
      </c>
      <c r="B10">
        <f t="shared" si="0"/>
        <v>2</v>
      </c>
      <c r="C10" t="s">
        <v>117</v>
      </c>
      <c r="D10" t="s">
        <v>114</v>
      </c>
      <c r="E10">
        <v>0</v>
      </c>
      <c r="F10" s="2">
        <v>14</v>
      </c>
      <c r="G10">
        <v>8</v>
      </c>
      <c r="H10" t="s">
        <v>117</v>
      </c>
    </row>
    <row r="11" spans="1:22">
      <c r="A11">
        <v>7</v>
      </c>
      <c r="B11">
        <f t="shared" si="0"/>
        <v>7</v>
      </c>
      <c r="C11" t="s">
        <v>47</v>
      </c>
      <c r="D11" t="s">
        <v>74</v>
      </c>
      <c r="E11">
        <v>9</v>
      </c>
      <c r="F11">
        <v>13</v>
      </c>
      <c r="G11">
        <v>0</v>
      </c>
      <c r="H11" t="s">
        <v>47</v>
      </c>
    </row>
    <row r="12" spans="1:22">
      <c r="A12">
        <v>8</v>
      </c>
      <c r="B12">
        <f t="shared" si="0"/>
        <v>7</v>
      </c>
      <c r="C12" t="s">
        <v>81</v>
      </c>
      <c r="D12" t="s">
        <v>72</v>
      </c>
      <c r="E12">
        <v>8</v>
      </c>
      <c r="F12">
        <v>13</v>
      </c>
      <c r="G12">
        <v>12</v>
      </c>
      <c r="H12" t="s">
        <v>81</v>
      </c>
    </row>
    <row r="13" spans="1:22">
      <c r="A13">
        <v>9</v>
      </c>
      <c r="B13">
        <f t="shared" si="0"/>
        <v>7</v>
      </c>
      <c r="C13" t="s">
        <v>59</v>
      </c>
      <c r="D13" t="s">
        <v>72</v>
      </c>
      <c r="E13">
        <v>9</v>
      </c>
      <c r="F13">
        <v>13</v>
      </c>
      <c r="G13">
        <v>13</v>
      </c>
      <c r="H13" t="s">
        <v>59</v>
      </c>
    </row>
    <row r="14" spans="1:22">
      <c r="A14">
        <v>10</v>
      </c>
      <c r="B14">
        <f t="shared" si="0"/>
        <v>7</v>
      </c>
      <c r="C14" t="s">
        <v>51</v>
      </c>
      <c r="D14" t="s">
        <v>74</v>
      </c>
      <c r="E14">
        <v>9</v>
      </c>
      <c r="F14">
        <v>13</v>
      </c>
      <c r="G14">
        <v>0</v>
      </c>
      <c r="H14" t="s">
        <v>51</v>
      </c>
    </row>
    <row r="15" spans="1:22">
      <c r="A15">
        <v>11</v>
      </c>
      <c r="B15">
        <f t="shared" si="0"/>
        <v>7</v>
      </c>
      <c r="C15" t="s">
        <v>23</v>
      </c>
      <c r="D15" t="s">
        <v>73</v>
      </c>
      <c r="E15" s="2">
        <v>11</v>
      </c>
      <c r="F15">
        <v>13</v>
      </c>
      <c r="G15">
        <v>11</v>
      </c>
      <c r="H15" t="s">
        <v>23</v>
      </c>
    </row>
    <row r="16" spans="1:22">
      <c r="A16">
        <v>12</v>
      </c>
      <c r="B16">
        <f t="shared" si="0"/>
        <v>7</v>
      </c>
      <c r="C16" t="s">
        <v>101</v>
      </c>
      <c r="D16" t="s">
        <v>74</v>
      </c>
      <c r="E16">
        <v>6</v>
      </c>
      <c r="F16">
        <v>13</v>
      </c>
      <c r="G16">
        <v>10</v>
      </c>
      <c r="H16" t="s">
        <v>101</v>
      </c>
    </row>
    <row r="17" spans="1:8">
      <c r="A17">
        <v>13</v>
      </c>
      <c r="B17">
        <f t="shared" si="0"/>
        <v>7</v>
      </c>
      <c r="C17" t="s">
        <v>37</v>
      </c>
      <c r="D17" t="s">
        <v>74</v>
      </c>
      <c r="E17">
        <v>10</v>
      </c>
      <c r="F17">
        <v>13</v>
      </c>
      <c r="G17">
        <v>11</v>
      </c>
      <c r="H17" t="s">
        <v>37</v>
      </c>
    </row>
    <row r="18" spans="1:8">
      <c r="A18">
        <v>14</v>
      </c>
      <c r="B18">
        <f t="shared" si="0"/>
        <v>7</v>
      </c>
      <c r="C18" t="s">
        <v>89</v>
      </c>
      <c r="D18" t="s">
        <v>75</v>
      </c>
      <c r="E18">
        <v>8</v>
      </c>
      <c r="F18">
        <v>13</v>
      </c>
      <c r="G18">
        <v>0</v>
      </c>
      <c r="H18" t="s">
        <v>89</v>
      </c>
    </row>
    <row r="19" spans="1:8">
      <c r="A19">
        <v>15</v>
      </c>
      <c r="B19">
        <f t="shared" si="0"/>
        <v>7</v>
      </c>
      <c r="C19" t="s">
        <v>84</v>
      </c>
      <c r="D19" t="s">
        <v>114</v>
      </c>
      <c r="E19">
        <v>8</v>
      </c>
      <c r="F19">
        <v>13</v>
      </c>
      <c r="G19">
        <v>10</v>
      </c>
      <c r="H19" t="s">
        <v>84</v>
      </c>
    </row>
    <row r="20" spans="1:8">
      <c r="A20">
        <v>16</v>
      </c>
      <c r="B20">
        <f t="shared" si="0"/>
        <v>7</v>
      </c>
      <c r="C20" t="s">
        <v>34</v>
      </c>
      <c r="D20" t="s">
        <v>71</v>
      </c>
      <c r="E20">
        <v>10</v>
      </c>
      <c r="F20">
        <v>13</v>
      </c>
      <c r="G20">
        <v>10</v>
      </c>
      <c r="H20" t="s">
        <v>34</v>
      </c>
    </row>
    <row r="21" spans="1:8">
      <c r="A21">
        <v>17</v>
      </c>
      <c r="B21">
        <f t="shared" si="0"/>
        <v>7</v>
      </c>
      <c r="C21" t="s">
        <v>79</v>
      </c>
      <c r="D21" t="s">
        <v>70</v>
      </c>
      <c r="E21">
        <v>8</v>
      </c>
      <c r="F21">
        <v>13</v>
      </c>
      <c r="G21">
        <v>10</v>
      </c>
      <c r="H21" t="s">
        <v>79</v>
      </c>
    </row>
    <row r="22" spans="1:8">
      <c r="A22">
        <v>18</v>
      </c>
      <c r="B22">
        <f t="shared" si="0"/>
        <v>7</v>
      </c>
      <c r="C22" t="s">
        <v>26</v>
      </c>
      <c r="D22" t="s">
        <v>70</v>
      </c>
      <c r="E22" s="2">
        <v>11</v>
      </c>
      <c r="F22">
        <v>13</v>
      </c>
      <c r="G22">
        <v>12</v>
      </c>
      <c r="H22" t="s">
        <v>26</v>
      </c>
    </row>
    <row r="23" spans="1:8">
      <c r="A23">
        <v>19</v>
      </c>
      <c r="B23">
        <f t="shared" si="0"/>
        <v>19</v>
      </c>
      <c r="C23" t="s">
        <v>64</v>
      </c>
      <c r="D23" t="s">
        <v>70</v>
      </c>
      <c r="E23">
        <v>9</v>
      </c>
      <c r="F23">
        <v>12</v>
      </c>
      <c r="G23">
        <v>12</v>
      </c>
      <c r="H23" t="s">
        <v>64</v>
      </c>
    </row>
    <row r="24" spans="1:8">
      <c r="A24">
        <v>20</v>
      </c>
      <c r="B24">
        <f t="shared" si="0"/>
        <v>19</v>
      </c>
      <c r="C24" t="s">
        <v>22</v>
      </c>
      <c r="D24" t="s">
        <v>72</v>
      </c>
      <c r="E24" s="2">
        <v>11</v>
      </c>
      <c r="F24">
        <v>12</v>
      </c>
      <c r="G24">
        <v>11</v>
      </c>
      <c r="H24" t="s">
        <v>22</v>
      </c>
    </row>
    <row r="25" spans="1:8">
      <c r="A25">
        <v>21</v>
      </c>
      <c r="B25">
        <f t="shared" si="0"/>
        <v>19</v>
      </c>
      <c r="C25" t="s">
        <v>102</v>
      </c>
      <c r="D25" t="s">
        <v>72</v>
      </c>
      <c r="E25">
        <v>6</v>
      </c>
      <c r="F25">
        <v>12</v>
      </c>
      <c r="G25">
        <v>11</v>
      </c>
      <c r="H25" t="s">
        <v>102</v>
      </c>
    </row>
    <row r="26" spans="1:8">
      <c r="A26">
        <v>22</v>
      </c>
      <c r="B26">
        <f t="shared" si="0"/>
        <v>19</v>
      </c>
      <c r="C26" t="s">
        <v>92</v>
      </c>
      <c r="D26" t="s">
        <v>72</v>
      </c>
      <c r="E26">
        <v>8</v>
      </c>
      <c r="F26">
        <v>12</v>
      </c>
      <c r="G26">
        <v>10</v>
      </c>
      <c r="H26" t="s">
        <v>92</v>
      </c>
    </row>
    <row r="27" spans="1:8">
      <c r="A27">
        <v>23</v>
      </c>
      <c r="B27">
        <f t="shared" si="0"/>
        <v>19</v>
      </c>
      <c r="C27" t="s">
        <v>57</v>
      </c>
      <c r="D27" t="s">
        <v>72</v>
      </c>
      <c r="E27">
        <v>9</v>
      </c>
      <c r="F27">
        <v>12</v>
      </c>
      <c r="G27">
        <v>11</v>
      </c>
      <c r="H27" t="s">
        <v>57</v>
      </c>
    </row>
    <row r="28" spans="1:8">
      <c r="A28">
        <v>24</v>
      </c>
      <c r="B28">
        <f t="shared" si="0"/>
        <v>19</v>
      </c>
      <c r="C28" t="s">
        <v>78</v>
      </c>
      <c r="D28" t="s">
        <v>74</v>
      </c>
      <c r="E28">
        <v>8</v>
      </c>
      <c r="F28">
        <v>12</v>
      </c>
      <c r="G28">
        <v>11</v>
      </c>
      <c r="H28" t="s">
        <v>78</v>
      </c>
    </row>
    <row r="29" spans="1:8">
      <c r="A29">
        <v>25</v>
      </c>
      <c r="B29">
        <f t="shared" si="0"/>
        <v>19</v>
      </c>
      <c r="C29" t="s">
        <v>86</v>
      </c>
      <c r="D29" t="s">
        <v>74</v>
      </c>
      <c r="E29">
        <v>8</v>
      </c>
      <c r="F29">
        <v>12</v>
      </c>
      <c r="G29">
        <v>0</v>
      </c>
      <c r="H29" t="s">
        <v>86</v>
      </c>
    </row>
    <row r="30" spans="1:8">
      <c r="A30">
        <v>26</v>
      </c>
      <c r="B30">
        <f t="shared" si="0"/>
        <v>19</v>
      </c>
      <c r="C30" t="s">
        <v>87</v>
      </c>
      <c r="D30" t="s">
        <v>74</v>
      </c>
      <c r="E30">
        <v>8</v>
      </c>
      <c r="F30">
        <v>12</v>
      </c>
      <c r="G30">
        <v>10</v>
      </c>
      <c r="H30" t="s">
        <v>87</v>
      </c>
    </row>
    <row r="31" spans="1:8">
      <c r="A31">
        <v>27</v>
      </c>
      <c r="B31">
        <f t="shared" si="0"/>
        <v>19</v>
      </c>
      <c r="C31" t="s">
        <v>46</v>
      </c>
      <c r="D31" t="s">
        <v>74</v>
      </c>
      <c r="E31">
        <v>9</v>
      </c>
      <c r="F31">
        <v>12</v>
      </c>
      <c r="G31">
        <v>8</v>
      </c>
      <c r="H31" t="s">
        <v>46</v>
      </c>
    </row>
    <row r="32" spans="1:8">
      <c r="A32">
        <v>28</v>
      </c>
      <c r="B32">
        <f t="shared" si="0"/>
        <v>19</v>
      </c>
      <c r="C32" t="s">
        <v>76</v>
      </c>
      <c r="D32" t="s">
        <v>74</v>
      </c>
      <c r="E32">
        <v>8</v>
      </c>
      <c r="F32">
        <v>12</v>
      </c>
      <c r="G32">
        <v>9</v>
      </c>
      <c r="H32" t="s">
        <v>76</v>
      </c>
    </row>
    <row r="33" spans="1:8">
      <c r="A33">
        <v>29</v>
      </c>
      <c r="B33">
        <f t="shared" si="0"/>
        <v>19</v>
      </c>
      <c r="C33" t="s">
        <v>29</v>
      </c>
      <c r="D33" t="s">
        <v>75</v>
      </c>
      <c r="E33" s="2">
        <v>11</v>
      </c>
      <c r="F33">
        <v>12</v>
      </c>
      <c r="G33">
        <v>10</v>
      </c>
      <c r="H33" t="s">
        <v>29</v>
      </c>
    </row>
    <row r="34" spans="1:8">
      <c r="A34">
        <v>30</v>
      </c>
      <c r="B34">
        <f t="shared" si="0"/>
        <v>19</v>
      </c>
      <c r="C34" t="s">
        <v>48</v>
      </c>
      <c r="D34" t="s">
        <v>75</v>
      </c>
      <c r="E34">
        <v>9</v>
      </c>
      <c r="F34">
        <v>12</v>
      </c>
      <c r="G34">
        <v>10</v>
      </c>
      <c r="H34" t="s">
        <v>48</v>
      </c>
    </row>
    <row r="35" spans="1:8">
      <c r="A35">
        <v>32</v>
      </c>
      <c r="B35">
        <f t="shared" si="0"/>
        <v>19</v>
      </c>
      <c r="C35" t="s">
        <v>58</v>
      </c>
      <c r="D35" t="s">
        <v>115</v>
      </c>
      <c r="E35">
        <v>9</v>
      </c>
      <c r="F35">
        <v>12</v>
      </c>
      <c r="G35">
        <v>7</v>
      </c>
      <c r="H35" t="s">
        <v>126</v>
      </c>
    </row>
    <row r="36" spans="1:8">
      <c r="A36">
        <v>33</v>
      </c>
      <c r="B36">
        <f t="shared" si="0"/>
        <v>19</v>
      </c>
      <c r="C36" t="s">
        <v>63</v>
      </c>
      <c r="D36" t="s">
        <v>71</v>
      </c>
      <c r="E36">
        <v>9</v>
      </c>
      <c r="F36">
        <v>12</v>
      </c>
      <c r="G36">
        <v>9</v>
      </c>
      <c r="H36" t="s">
        <v>63</v>
      </c>
    </row>
    <row r="37" spans="1:8">
      <c r="A37">
        <v>34</v>
      </c>
      <c r="B37">
        <f t="shared" si="0"/>
        <v>19</v>
      </c>
      <c r="C37" t="s">
        <v>42</v>
      </c>
      <c r="D37" t="s">
        <v>70</v>
      </c>
      <c r="E37">
        <v>10</v>
      </c>
      <c r="F37">
        <v>12</v>
      </c>
      <c r="G37">
        <v>10</v>
      </c>
      <c r="H37" t="s">
        <v>42</v>
      </c>
    </row>
    <row r="38" spans="1:8">
      <c r="A38">
        <v>35</v>
      </c>
      <c r="B38">
        <f t="shared" si="0"/>
        <v>35</v>
      </c>
      <c r="C38" t="s">
        <v>40</v>
      </c>
      <c r="D38" t="s">
        <v>72</v>
      </c>
      <c r="E38">
        <v>10</v>
      </c>
      <c r="F38">
        <v>11</v>
      </c>
      <c r="G38">
        <v>0</v>
      </c>
      <c r="H38" t="s">
        <v>40</v>
      </c>
    </row>
    <row r="39" spans="1:8">
      <c r="A39">
        <v>36</v>
      </c>
      <c r="B39">
        <f t="shared" si="0"/>
        <v>35</v>
      </c>
      <c r="C39" t="s">
        <v>53</v>
      </c>
      <c r="D39" t="s">
        <v>72</v>
      </c>
      <c r="E39">
        <v>9</v>
      </c>
      <c r="F39">
        <v>11</v>
      </c>
      <c r="G39">
        <v>11</v>
      </c>
      <c r="H39" t="s">
        <v>53</v>
      </c>
    </row>
    <row r="40" spans="1:8">
      <c r="A40">
        <v>37</v>
      </c>
      <c r="B40">
        <f t="shared" si="0"/>
        <v>35</v>
      </c>
      <c r="C40" t="s">
        <v>62</v>
      </c>
      <c r="D40" t="s">
        <v>72</v>
      </c>
      <c r="E40">
        <v>9</v>
      </c>
      <c r="F40">
        <v>11</v>
      </c>
      <c r="G40">
        <v>9</v>
      </c>
      <c r="H40" t="s">
        <v>62</v>
      </c>
    </row>
    <row r="41" spans="1:8">
      <c r="A41">
        <v>38</v>
      </c>
      <c r="B41">
        <f t="shared" si="0"/>
        <v>35</v>
      </c>
      <c r="C41" t="s">
        <v>24</v>
      </c>
      <c r="D41" t="s">
        <v>74</v>
      </c>
      <c r="E41" s="2">
        <v>11</v>
      </c>
      <c r="F41">
        <v>11</v>
      </c>
      <c r="G41">
        <v>9</v>
      </c>
      <c r="H41" t="s">
        <v>24</v>
      </c>
    </row>
    <row r="42" spans="1:8">
      <c r="A42">
        <v>39</v>
      </c>
      <c r="B42">
        <f t="shared" si="0"/>
        <v>35</v>
      </c>
      <c r="C42" t="s">
        <v>68</v>
      </c>
      <c r="D42" t="s">
        <v>74</v>
      </c>
      <c r="E42">
        <v>8</v>
      </c>
      <c r="F42">
        <v>11</v>
      </c>
      <c r="G42">
        <v>8</v>
      </c>
      <c r="H42" t="s">
        <v>68</v>
      </c>
    </row>
    <row r="43" spans="1:8">
      <c r="A43">
        <v>40</v>
      </c>
      <c r="B43">
        <f t="shared" si="0"/>
        <v>35</v>
      </c>
      <c r="C43" t="s">
        <v>69</v>
      </c>
      <c r="D43" t="s">
        <v>74</v>
      </c>
      <c r="E43">
        <v>8</v>
      </c>
      <c r="F43">
        <v>11</v>
      </c>
      <c r="G43">
        <v>9</v>
      </c>
      <c r="H43" t="s">
        <v>69</v>
      </c>
    </row>
    <row r="44" spans="1:8">
      <c r="A44">
        <v>41</v>
      </c>
      <c r="B44">
        <f t="shared" si="0"/>
        <v>35</v>
      </c>
      <c r="C44" t="s">
        <v>28</v>
      </c>
      <c r="D44" t="s">
        <v>75</v>
      </c>
      <c r="E44" s="2">
        <v>11</v>
      </c>
      <c r="F44">
        <v>11</v>
      </c>
      <c r="G44">
        <v>0</v>
      </c>
      <c r="H44" t="s">
        <v>28</v>
      </c>
    </row>
    <row r="45" spans="1:8">
      <c r="A45">
        <v>42</v>
      </c>
      <c r="B45">
        <f t="shared" si="0"/>
        <v>35</v>
      </c>
      <c r="C45" t="s">
        <v>31</v>
      </c>
      <c r="D45" t="s">
        <v>75</v>
      </c>
      <c r="E45" s="2">
        <v>11</v>
      </c>
      <c r="F45">
        <v>11</v>
      </c>
      <c r="G45">
        <v>11</v>
      </c>
      <c r="H45" t="s">
        <v>31</v>
      </c>
    </row>
    <row r="46" spans="1:8">
      <c r="A46">
        <v>43</v>
      </c>
      <c r="B46">
        <f t="shared" si="0"/>
        <v>35</v>
      </c>
      <c r="C46" t="s">
        <v>110</v>
      </c>
      <c r="D46" t="s">
        <v>113</v>
      </c>
      <c r="E46">
        <v>0</v>
      </c>
      <c r="F46">
        <v>11</v>
      </c>
      <c r="G46">
        <v>0</v>
      </c>
      <c r="H46" t="s">
        <v>110</v>
      </c>
    </row>
    <row r="47" spans="1:8">
      <c r="A47">
        <v>44</v>
      </c>
      <c r="B47">
        <f t="shared" si="0"/>
        <v>35</v>
      </c>
      <c r="C47" t="s">
        <v>32</v>
      </c>
      <c r="D47" t="s">
        <v>75</v>
      </c>
      <c r="E47" s="2">
        <v>11</v>
      </c>
      <c r="F47">
        <v>11</v>
      </c>
      <c r="G47">
        <v>12</v>
      </c>
      <c r="H47" t="s">
        <v>32</v>
      </c>
    </row>
    <row r="48" spans="1:8">
      <c r="A48">
        <v>45</v>
      </c>
      <c r="B48">
        <f t="shared" si="0"/>
        <v>35</v>
      </c>
      <c r="C48" t="s">
        <v>56</v>
      </c>
      <c r="D48" t="s">
        <v>71</v>
      </c>
      <c r="E48">
        <v>9</v>
      </c>
      <c r="F48">
        <v>11</v>
      </c>
      <c r="G48">
        <v>10</v>
      </c>
      <c r="H48" t="s">
        <v>56</v>
      </c>
    </row>
    <row r="49" spans="1:8">
      <c r="A49">
        <v>46</v>
      </c>
      <c r="B49">
        <f t="shared" si="0"/>
        <v>46</v>
      </c>
      <c r="C49" t="s">
        <v>66</v>
      </c>
      <c r="D49" t="s">
        <v>74</v>
      </c>
      <c r="E49">
        <v>8</v>
      </c>
      <c r="F49">
        <v>10</v>
      </c>
      <c r="G49">
        <v>11</v>
      </c>
      <c r="H49" t="s">
        <v>66</v>
      </c>
    </row>
    <row r="50" spans="1:8">
      <c r="A50">
        <v>47</v>
      </c>
      <c r="B50">
        <f t="shared" si="0"/>
        <v>46</v>
      </c>
      <c r="C50" t="s">
        <v>52</v>
      </c>
      <c r="D50" t="s">
        <v>113</v>
      </c>
      <c r="E50">
        <v>9</v>
      </c>
      <c r="F50">
        <v>10</v>
      </c>
      <c r="G50">
        <v>10</v>
      </c>
      <c r="H50" t="s">
        <v>52</v>
      </c>
    </row>
    <row r="51" spans="1:8">
      <c r="A51">
        <v>48</v>
      </c>
      <c r="B51">
        <f t="shared" si="0"/>
        <v>46</v>
      </c>
      <c r="C51" t="s">
        <v>67</v>
      </c>
      <c r="D51" t="s">
        <v>75</v>
      </c>
      <c r="E51">
        <v>8</v>
      </c>
      <c r="F51">
        <v>10</v>
      </c>
      <c r="G51">
        <v>9</v>
      </c>
      <c r="H51" t="s">
        <v>67</v>
      </c>
    </row>
    <row r="52" spans="1:8">
      <c r="A52">
        <v>49</v>
      </c>
      <c r="B52">
        <f t="shared" si="0"/>
        <v>46</v>
      </c>
      <c r="C52" t="s">
        <v>61</v>
      </c>
      <c r="D52" t="s">
        <v>75</v>
      </c>
      <c r="E52">
        <v>9</v>
      </c>
      <c r="F52">
        <v>10</v>
      </c>
      <c r="G52">
        <v>9</v>
      </c>
      <c r="H52" t="s">
        <v>61</v>
      </c>
    </row>
    <row r="53" spans="1:8">
      <c r="A53">
        <v>50</v>
      </c>
      <c r="B53">
        <f t="shared" si="0"/>
        <v>46</v>
      </c>
      <c r="C53" t="s">
        <v>41</v>
      </c>
      <c r="D53" t="s">
        <v>114</v>
      </c>
      <c r="E53">
        <v>10</v>
      </c>
      <c r="F53">
        <v>10</v>
      </c>
      <c r="G53">
        <v>9</v>
      </c>
      <c r="H53" t="s">
        <v>41</v>
      </c>
    </row>
    <row r="54" spans="1:8">
      <c r="A54">
        <v>51</v>
      </c>
      <c r="B54">
        <f t="shared" si="0"/>
        <v>46</v>
      </c>
      <c r="C54" t="s">
        <v>107</v>
      </c>
      <c r="D54" t="s">
        <v>115</v>
      </c>
      <c r="E54">
        <v>0</v>
      </c>
      <c r="F54">
        <v>10</v>
      </c>
      <c r="G54">
        <v>0</v>
      </c>
      <c r="H54" t="s">
        <v>107</v>
      </c>
    </row>
    <row r="55" spans="1:8">
      <c r="A55">
        <v>52</v>
      </c>
      <c r="B55">
        <f t="shared" si="0"/>
        <v>46</v>
      </c>
      <c r="C55" t="s">
        <v>21</v>
      </c>
      <c r="D55" t="s">
        <v>71</v>
      </c>
      <c r="E55" s="1">
        <v>12</v>
      </c>
      <c r="F55">
        <v>10</v>
      </c>
      <c r="G55">
        <v>0</v>
      </c>
      <c r="H55" t="s">
        <v>21</v>
      </c>
    </row>
    <row r="56" spans="1:8">
      <c r="A56">
        <v>53</v>
      </c>
      <c r="B56">
        <f t="shared" si="0"/>
        <v>46</v>
      </c>
      <c r="C56" t="s">
        <v>118</v>
      </c>
      <c r="D56" t="s">
        <v>71</v>
      </c>
      <c r="E56">
        <v>0</v>
      </c>
      <c r="F56">
        <v>10</v>
      </c>
      <c r="G56">
        <v>10</v>
      </c>
      <c r="H56" t="s">
        <v>118</v>
      </c>
    </row>
    <row r="57" spans="1:8">
      <c r="A57">
        <v>54</v>
      </c>
      <c r="B57">
        <f t="shared" si="0"/>
        <v>46</v>
      </c>
      <c r="C57" t="s">
        <v>50</v>
      </c>
      <c r="D57" t="s">
        <v>70</v>
      </c>
      <c r="E57">
        <v>9</v>
      </c>
      <c r="F57">
        <v>10</v>
      </c>
      <c r="G57">
        <v>6</v>
      </c>
      <c r="H57" t="s">
        <v>50</v>
      </c>
    </row>
    <row r="58" spans="1:8">
      <c r="A58">
        <v>55</v>
      </c>
      <c r="B58">
        <f t="shared" si="0"/>
        <v>46</v>
      </c>
      <c r="C58" t="s">
        <v>20</v>
      </c>
      <c r="D58" t="s">
        <v>70</v>
      </c>
      <c r="E58" s="1">
        <v>12</v>
      </c>
      <c r="F58">
        <v>10</v>
      </c>
      <c r="G58">
        <v>9</v>
      </c>
      <c r="H58" t="s">
        <v>20</v>
      </c>
    </row>
    <row r="59" spans="1:8">
      <c r="A59">
        <v>56</v>
      </c>
      <c r="B59">
        <f t="shared" si="0"/>
        <v>46</v>
      </c>
      <c r="C59" t="s">
        <v>80</v>
      </c>
      <c r="D59" t="s">
        <v>70</v>
      </c>
      <c r="E59">
        <v>8</v>
      </c>
      <c r="F59">
        <v>10</v>
      </c>
      <c r="G59">
        <v>11</v>
      </c>
      <c r="H59" t="s">
        <v>80</v>
      </c>
    </row>
    <row r="60" spans="1:8">
      <c r="A60">
        <v>57</v>
      </c>
      <c r="B60">
        <f t="shared" si="0"/>
        <v>57</v>
      </c>
      <c r="C60" t="s">
        <v>88</v>
      </c>
      <c r="D60" t="s">
        <v>72</v>
      </c>
      <c r="E60">
        <v>8</v>
      </c>
      <c r="F60">
        <v>9</v>
      </c>
      <c r="G60">
        <v>10</v>
      </c>
      <c r="H60" t="s">
        <v>88</v>
      </c>
    </row>
    <row r="61" spans="1:8">
      <c r="A61">
        <v>58</v>
      </c>
      <c r="B61">
        <f t="shared" si="0"/>
        <v>57</v>
      </c>
      <c r="C61" t="s">
        <v>36</v>
      </c>
      <c r="D61" t="s">
        <v>74</v>
      </c>
      <c r="E61">
        <v>10</v>
      </c>
      <c r="F61">
        <v>9</v>
      </c>
      <c r="G61">
        <v>8</v>
      </c>
      <c r="H61" t="s">
        <v>36</v>
      </c>
    </row>
    <row r="62" spans="1:8">
      <c r="A62">
        <v>59</v>
      </c>
      <c r="B62">
        <f t="shared" si="0"/>
        <v>57</v>
      </c>
      <c r="C62" t="s">
        <v>25</v>
      </c>
      <c r="D62" t="s">
        <v>74</v>
      </c>
      <c r="E62" s="2">
        <v>11</v>
      </c>
      <c r="F62">
        <v>9</v>
      </c>
      <c r="G62">
        <v>0</v>
      </c>
      <c r="H62" t="s">
        <v>25</v>
      </c>
    </row>
    <row r="63" spans="1:8">
      <c r="A63">
        <v>60</v>
      </c>
      <c r="B63">
        <f t="shared" si="0"/>
        <v>57</v>
      </c>
      <c r="C63" t="s">
        <v>82</v>
      </c>
      <c r="D63" t="s">
        <v>74</v>
      </c>
      <c r="E63">
        <v>8</v>
      </c>
      <c r="F63">
        <v>9</v>
      </c>
      <c r="G63">
        <v>11</v>
      </c>
      <c r="H63" t="s">
        <v>82</v>
      </c>
    </row>
    <row r="64" spans="1:8">
      <c r="A64">
        <v>61</v>
      </c>
      <c r="B64">
        <f t="shared" si="0"/>
        <v>57</v>
      </c>
      <c r="C64" t="s">
        <v>38</v>
      </c>
      <c r="D64" t="s">
        <v>74</v>
      </c>
      <c r="E64">
        <v>10</v>
      </c>
      <c r="F64">
        <v>9</v>
      </c>
      <c r="G64">
        <v>10</v>
      </c>
      <c r="H64" t="s">
        <v>38</v>
      </c>
    </row>
    <row r="65" spans="1:8">
      <c r="A65">
        <v>62</v>
      </c>
      <c r="B65">
        <f t="shared" si="0"/>
        <v>57</v>
      </c>
      <c r="C65" t="s">
        <v>44</v>
      </c>
      <c r="D65" t="s">
        <v>75</v>
      </c>
      <c r="E65">
        <v>10</v>
      </c>
      <c r="F65">
        <v>9</v>
      </c>
      <c r="G65">
        <v>8</v>
      </c>
      <c r="H65" t="s">
        <v>44</v>
      </c>
    </row>
    <row r="66" spans="1:8">
      <c r="A66">
        <v>63</v>
      </c>
      <c r="B66">
        <f t="shared" si="0"/>
        <v>63</v>
      </c>
      <c r="C66" t="s">
        <v>35</v>
      </c>
      <c r="D66" t="s">
        <v>70</v>
      </c>
      <c r="E66">
        <v>10</v>
      </c>
      <c r="F66">
        <v>1</v>
      </c>
      <c r="G66">
        <v>9</v>
      </c>
      <c r="H66" t="s">
        <v>35</v>
      </c>
    </row>
    <row r="67" spans="1:8">
      <c r="A67">
        <v>64</v>
      </c>
      <c r="B67">
        <f t="shared" si="0"/>
        <v>64</v>
      </c>
      <c r="C67" t="s">
        <v>108</v>
      </c>
      <c r="D67" t="s">
        <v>113</v>
      </c>
      <c r="E67">
        <v>0</v>
      </c>
      <c r="F67">
        <v>0</v>
      </c>
      <c r="G67">
        <v>0</v>
      </c>
      <c r="H67" t="s">
        <v>108</v>
      </c>
    </row>
    <row r="68" spans="1:8">
      <c r="A68">
        <v>65</v>
      </c>
      <c r="B68">
        <f t="shared" si="0"/>
        <v>64</v>
      </c>
      <c r="C68" t="s">
        <v>45</v>
      </c>
      <c r="D68" t="s">
        <v>72</v>
      </c>
      <c r="E68">
        <v>9</v>
      </c>
      <c r="F68">
        <v>0</v>
      </c>
      <c r="G68">
        <v>0</v>
      </c>
      <c r="H68" t="s">
        <v>45</v>
      </c>
    </row>
    <row r="69" spans="1:8">
      <c r="A69">
        <v>66</v>
      </c>
      <c r="B69">
        <f t="shared" si="0"/>
        <v>64</v>
      </c>
      <c r="C69" t="s">
        <v>98</v>
      </c>
      <c r="D69" t="s">
        <v>72</v>
      </c>
      <c r="E69">
        <v>7</v>
      </c>
      <c r="F69">
        <v>0</v>
      </c>
      <c r="G69">
        <v>0</v>
      </c>
      <c r="H69" t="s">
        <v>98</v>
      </c>
    </row>
    <row r="70" spans="1:8">
      <c r="A70">
        <v>67</v>
      </c>
      <c r="B70">
        <f t="shared" si="0"/>
        <v>64</v>
      </c>
      <c r="C70" t="s">
        <v>43</v>
      </c>
      <c r="D70" t="s">
        <v>72</v>
      </c>
      <c r="E70">
        <v>10</v>
      </c>
      <c r="F70">
        <v>0</v>
      </c>
      <c r="G70">
        <v>0</v>
      </c>
      <c r="H70" t="s">
        <v>43</v>
      </c>
    </row>
    <row r="71" spans="1:8">
      <c r="A71">
        <v>68</v>
      </c>
      <c r="B71">
        <f t="shared" ref="B71:B95" si="1">IF(F71=F70,B70,A71)</f>
        <v>64</v>
      </c>
      <c r="C71" t="s">
        <v>60</v>
      </c>
      <c r="D71" t="s">
        <v>74</v>
      </c>
      <c r="E71">
        <v>9</v>
      </c>
      <c r="F71">
        <v>0</v>
      </c>
      <c r="G71">
        <v>0</v>
      </c>
      <c r="H71" t="s">
        <v>60</v>
      </c>
    </row>
    <row r="72" spans="1:8">
      <c r="A72">
        <v>69</v>
      </c>
      <c r="B72">
        <f t="shared" si="1"/>
        <v>64</v>
      </c>
      <c r="C72" t="s">
        <v>106</v>
      </c>
      <c r="D72" t="s">
        <v>74</v>
      </c>
      <c r="E72">
        <v>0</v>
      </c>
      <c r="F72">
        <v>0</v>
      </c>
      <c r="G72">
        <v>0</v>
      </c>
      <c r="H72" t="s">
        <v>106</v>
      </c>
    </row>
    <row r="73" spans="1:8">
      <c r="A73">
        <v>70</v>
      </c>
      <c r="B73">
        <f t="shared" si="1"/>
        <v>64</v>
      </c>
      <c r="C73" t="s">
        <v>105</v>
      </c>
      <c r="D73" t="s">
        <v>74</v>
      </c>
      <c r="E73">
        <v>0</v>
      </c>
      <c r="F73">
        <v>0</v>
      </c>
      <c r="G73">
        <v>0</v>
      </c>
      <c r="H73" t="s">
        <v>105</v>
      </c>
    </row>
    <row r="74" spans="1:8">
      <c r="A74">
        <v>71</v>
      </c>
      <c r="B74">
        <f t="shared" si="1"/>
        <v>64</v>
      </c>
      <c r="C74" t="s">
        <v>55</v>
      </c>
      <c r="D74" t="s">
        <v>74</v>
      </c>
      <c r="E74">
        <v>9</v>
      </c>
      <c r="F74">
        <v>0</v>
      </c>
      <c r="G74">
        <v>0</v>
      </c>
      <c r="H74" t="s">
        <v>55</v>
      </c>
    </row>
    <row r="75" spans="1:8">
      <c r="A75">
        <v>72</v>
      </c>
      <c r="B75">
        <f t="shared" si="1"/>
        <v>64</v>
      </c>
      <c r="C75" t="s">
        <v>49</v>
      </c>
      <c r="D75" t="s">
        <v>113</v>
      </c>
      <c r="E75">
        <v>9</v>
      </c>
      <c r="F75">
        <v>0</v>
      </c>
      <c r="G75">
        <v>0</v>
      </c>
      <c r="H75" t="s">
        <v>49</v>
      </c>
    </row>
    <row r="76" spans="1:8">
      <c r="A76">
        <v>73</v>
      </c>
      <c r="B76">
        <f t="shared" si="1"/>
        <v>64</v>
      </c>
      <c r="C76" t="s">
        <v>104</v>
      </c>
      <c r="D76" t="s">
        <v>113</v>
      </c>
      <c r="E76">
        <v>1</v>
      </c>
      <c r="F76">
        <v>0</v>
      </c>
      <c r="G76">
        <v>0</v>
      </c>
      <c r="H76" t="s">
        <v>104</v>
      </c>
    </row>
    <row r="77" spans="1:8">
      <c r="A77">
        <v>74</v>
      </c>
      <c r="B77">
        <f t="shared" si="1"/>
        <v>64</v>
      </c>
      <c r="C77" t="s">
        <v>94</v>
      </c>
      <c r="D77" t="s">
        <v>75</v>
      </c>
      <c r="E77">
        <v>7</v>
      </c>
      <c r="F77">
        <v>0</v>
      </c>
      <c r="G77">
        <v>11</v>
      </c>
      <c r="H77" t="s">
        <v>94</v>
      </c>
    </row>
    <row r="78" spans="1:8">
      <c r="A78">
        <v>75</v>
      </c>
      <c r="B78">
        <f t="shared" si="1"/>
        <v>64</v>
      </c>
      <c r="C78" t="s">
        <v>83</v>
      </c>
      <c r="D78" t="s">
        <v>75</v>
      </c>
      <c r="E78">
        <v>8</v>
      </c>
      <c r="F78">
        <v>0</v>
      </c>
      <c r="G78">
        <v>0</v>
      </c>
      <c r="H78" t="s">
        <v>83</v>
      </c>
    </row>
    <row r="79" spans="1:8">
      <c r="A79">
        <v>76</v>
      </c>
      <c r="B79">
        <f t="shared" si="1"/>
        <v>64</v>
      </c>
      <c r="C79" t="s">
        <v>90</v>
      </c>
      <c r="D79" t="s">
        <v>75</v>
      </c>
      <c r="E79">
        <v>8</v>
      </c>
      <c r="F79">
        <v>0</v>
      </c>
      <c r="G79">
        <v>0</v>
      </c>
      <c r="H79" t="s">
        <v>90</v>
      </c>
    </row>
    <row r="80" spans="1:8">
      <c r="A80">
        <v>77</v>
      </c>
      <c r="B80">
        <f t="shared" si="1"/>
        <v>64</v>
      </c>
      <c r="C80" t="s">
        <v>91</v>
      </c>
      <c r="D80" t="s">
        <v>75</v>
      </c>
      <c r="E80">
        <v>8</v>
      </c>
      <c r="F80">
        <v>0</v>
      </c>
      <c r="G80">
        <v>0</v>
      </c>
      <c r="H80" t="s">
        <v>91</v>
      </c>
    </row>
    <row r="81" spans="1:8">
      <c r="A81">
        <v>78</v>
      </c>
      <c r="B81">
        <f t="shared" si="1"/>
        <v>64</v>
      </c>
      <c r="C81" t="s">
        <v>39</v>
      </c>
      <c r="D81" t="s">
        <v>75</v>
      </c>
      <c r="E81">
        <v>10</v>
      </c>
      <c r="F81">
        <v>0</v>
      </c>
      <c r="G81">
        <v>0</v>
      </c>
      <c r="H81" t="s">
        <v>39</v>
      </c>
    </row>
    <row r="82" spans="1:8">
      <c r="A82">
        <v>79</v>
      </c>
      <c r="B82">
        <f t="shared" si="1"/>
        <v>64</v>
      </c>
      <c r="C82" t="s">
        <v>111</v>
      </c>
      <c r="D82" t="s">
        <v>113</v>
      </c>
      <c r="E82">
        <v>0</v>
      </c>
      <c r="F82">
        <v>0</v>
      </c>
      <c r="G82">
        <v>0</v>
      </c>
      <c r="H82" t="s">
        <v>111</v>
      </c>
    </row>
    <row r="83" spans="1:8">
      <c r="A83">
        <v>80</v>
      </c>
      <c r="B83">
        <f t="shared" si="1"/>
        <v>64</v>
      </c>
      <c r="C83" t="s">
        <v>109</v>
      </c>
      <c r="D83" t="s">
        <v>75</v>
      </c>
      <c r="E83">
        <v>0</v>
      </c>
      <c r="F83">
        <v>0</v>
      </c>
      <c r="G83">
        <v>0</v>
      </c>
      <c r="H83" t="s">
        <v>109</v>
      </c>
    </row>
    <row r="84" spans="1:8">
      <c r="A84">
        <v>81</v>
      </c>
      <c r="B84">
        <f t="shared" si="1"/>
        <v>64</v>
      </c>
      <c r="C84" t="s">
        <v>97</v>
      </c>
      <c r="D84" t="s">
        <v>74</v>
      </c>
      <c r="E84">
        <v>7</v>
      </c>
      <c r="F84">
        <v>0</v>
      </c>
      <c r="G84">
        <v>0</v>
      </c>
      <c r="H84" t="s">
        <v>97</v>
      </c>
    </row>
    <row r="85" spans="1:8">
      <c r="A85">
        <v>82</v>
      </c>
      <c r="B85">
        <f t="shared" si="1"/>
        <v>64</v>
      </c>
      <c r="C85" t="s">
        <v>119</v>
      </c>
      <c r="D85" t="s">
        <v>113</v>
      </c>
      <c r="E85">
        <v>0</v>
      </c>
      <c r="F85">
        <v>0</v>
      </c>
      <c r="G85">
        <v>0</v>
      </c>
      <c r="H85" t="s">
        <v>119</v>
      </c>
    </row>
    <row r="86" spans="1:8">
      <c r="A86">
        <v>83</v>
      </c>
      <c r="B86">
        <f t="shared" si="1"/>
        <v>64</v>
      </c>
      <c r="C86" t="s">
        <v>99</v>
      </c>
      <c r="D86" t="s">
        <v>114</v>
      </c>
      <c r="E86">
        <v>7</v>
      </c>
      <c r="F86">
        <v>0</v>
      </c>
      <c r="G86">
        <v>0</v>
      </c>
      <c r="H86" t="s">
        <v>99</v>
      </c>
    </row>
    <row r="87" spans="1:8">
      <c r="A87">
        <v>84</v>
      </c>
      <c r="B87">
        <f t="shared" si="1"/>
        <v>64</v>
      </c>
      <c r="C87" t="s">
        <v>27</v>
      </c>
      <c r="D87" t="s">
        <v>72</v>
      </c>
      <c r="E87" s="2">
        <v>11</v>
      </c>
      <c r="F87">
        <v>0</v>
      </c>
      <c r="G87">
        <v>0</v>
      </c>
      <c r="H87" t="s">
        <v>27</v>
      </c>
    </row>
    <row r="88" spans="1:8">
      <c r="A88">
        <v>85</v>
      </c>
      <c r="B88">
        <f t="shared" si="1"/>
        <v>64</v>
      </c>
      <c r="C88" t="s">
        <v>96</v>
      </c>
      <c r="D88" t="s">
        <v>71</v>
      </c>
      <c r="E88">
        <v>7</v>
      </c>
      <c r="F88">
        <v>0</v>
      </c>
      <c r="G88">
        <v>0</v>
      </c>
      <c r="H88" t="s">
        <v>96</v>
      </c>
    </row>
    <row r="89" spans="1:8">
      <c r="A89">
        <v>86</v>
      </c>
      <c r="B89">
        <f t="shared" si="1"/>
        <v>64</v>
      </c>
      <c r="C89" t="s">
        <v>103</v>
      </c>
      <c r="D89" t="s">
        <v>71</v>
      </c>
      <c r="E89">
        <v>1</v>
      </c>
      <c r="F89">
        <v>0</v>
      </c>
      <c r="G89">
        <v>9</v>
      </c>
      <c r="H89" t="s">
        <v>103</v>
      </c>
    </row>
    <row r="90" spans="1:8">
      <c r="A90">
        <v>87</v>
      </c>
      <c r="B90">
        <f t="shared" si="1"/>
        <v>64</v>
      </c>
      <c r="C90" t="s">
        <v>77</v>
      </c>
      <c r="D90" t="s">
        <v>74</v>
      </c>
      <c r="E90">
        <v>8</v>
      </c>
      <c r="F90">
        <v>0</v>
      </c>
      <c r="G90">
        <v>0</v>
      </c>
      <c r="H90" t="s">
        <v>77</v>
      </c>
    </row>
    <row r="91" spans="1:8">
      <c r="A91">
        <v>88</v>
      </c>
      <c r="B91">
        <f t="shared" si="1"/>
        <v>64</v>
      </c>
      <c r="C91" t="s">
        <v>120</v>
      </c>
      <c r="D91" t="s">
        <v>113</v>
      </c>
      <c r="E91">
        <v>0</v>
      </c>
      <c r="F91">
        <v>0</v>
      </c>
      <c r="G91">
        <v>0</v>
      </c>
      <c r="H91" t="s">
        <v>120</v>
      </c>
    </row>
    <row r="92" spans="1:8">
      <c r="A92">
        <v>89</v>
      </c>
      <c r="B92">
        <f t="shared" si="1"/>
        <v>64</v>
      </c>
      <c r="C92" t="s">
        <v>112</v>
      </c>
      <c r="D92" t="s">
        <v>113</v>
      </c>
      <c r="E92">
        <v>0</v>
      </c>
      <c r="F92">
        <v>0</v>
      </c>
      <c r="G92">
        <v>0</v>
      </c>
      <c r="H92" t="s">
        <v>112</v>
      </c>
    </row>
    <row r="93" spans="1:8">
      <c r="A93">
        <v>90</v>
      </c>
      <c r="B93">
        <f t="shared" si="1"/>
        <v>64</v>
      </c>
      <c r="C93" t="s">
        <v>33</v>
      </c>
      <c r="D93" t="s">
        <v>113</v>
      </c>
      <c r="E93">
        <v>10</v>
      </c>
      <c r="F93">
        <v>0</v>
      </c>
      <c r="G93">
        <v>0</v>
      </c>
      <c r="H93" t="s">
        <v>33</v>
      </c>
    </row>
    <row r="94" spans="1:8">
      <c r="A94">
        <v>91</v>
      </c>
      <c r="B94">
        <f t="shared" si="1"/>
        <v>64</v>
      </c>
      <c r="C94" t="s">
        <v>100</v>
      </c>
      <c r="D94" t="s">
        <v>74</v>
      </c>
      <c r="E94">
        <v>6</v>
      </c>
      <c r="F94">
        <v>0</v>
      </c>
      <c r="G94">
        <v>0</v>
      </c>
      <c r="H94" t="s">
        <v>100</v>
      </c>
    </row>
    <row r="95" spans="1:8">
      <c r="A95">
        <v>92</v>
      </c>
      <c r="B95">
        <f t="shared" si="1"/>
        <v>64</v>
      </c>
      <c r="C95" t="s">
        <v>30</v>
      </c>
      <c r="D95" t="s">
        <v>75</v>
      </c>
      <c r="E95" s="2">
        <v>11</v>
      </c>
      <c r="F95">
        <v>0</v>
      </c>
      <c r="G95">
        <v>0</v>
      </c>
      <c r="H95" t="s">
        <v>30</v>
      </c>
    </row>
    <row r="96" spans="1:8">
      <c r="B96">
        <v>22</v>
      </c>
      <c r="C96" t="s">
        <v>58</v>
      </c>
      <c r="D96" t="s">
        <v>115</v>
      </c>
      <c r="E96">
        <v>9</v>
      </c>
      <c r="F96">
        <v>12</v>
      </c>
      <c r="G96">
        <v>10</v>
      </c>
      <c r="H96">
        <v>10</v>
      </c>
    </row>
    <row r="99" spans="2:14">
      <c r="D99" t="s">
        <v>70</v>
      </c>
      <c r="E99">
        <f>8+1/11*3</f>
        <v>8.2727272727272734</v>
      </c>
    </row>
    <row r="100" spans="2:14">
      <c r="D100" t="s">
        <v>71</v>
      </c>
      <c r="E100">
        <f>8</f>
        <v>8</v>
      </c>
    </row>
    <row r="101" spans="2:14">
      <c r="D101" t="s">
        <v>75</v>
      </c>
      <c r="E101">
        <f>5/11*3</f>
        <v>1.3636363636363635</v>
      </c>
    </row>
    <row r="102" spans="2:14">
      <c r="D102" t="s">
        <v>74</v>
      </c>
      <c r="E102">
        <f>3/11*3</f>
        <v>0.81818181818181812</v>
      </c>
    </row>
    <row r="103" spans="2:14">
      <c r="D103" t="s">
        <v>116</v>
      </c>
      <c r="E103">
        <f>2/11*3</f>
        <v>0.54545454545454541</v>
      </c>
    </row>
    <row r="104" spans="2:14">
      <c r="D104" t="s">
        <v>114</v>
      </c>
      <c r="E104">
        <v>0</v>
      </c>
    </row>
    <row r="105" spans="2:14">
      <c r="D105" t="s">
        <v>115</v>
      </c>
      <c r="E105">
        <v>0</v>
      </c>
    </row>
    <row r="107" spans="2:14">
      <c r="G107">
        <v>0</v>
      </c>
      <c r="H107">
        <v>0</v>
      </c>
      <c r="I107">
        <v>0</v>
      </c>
      <c r="J107">
        <v>0</v>
      </c>
      <c r="K107">
        <v>0</v>
      </c>
    </row>
    <row r="108" spans="2:14">
      <c r="B108">
        <v>7</v>
      </c>
      <c r="C108" t="s">
        <v>93</v>
      </c>
      <c r="D108">
        <v>7</v>
      </c>
      <c r="E108">
        <v>15</v>
      </c>
      <c r="F108">
        <v>9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24</v>
      </c>
      <c r="N108">
        <v>78.5</v>
      </c>
    </row>
    <row r="109" spans="2:14">
      <c r="B109">
        <v>4</v>
      </c>
      <c r="C109" t="s">
        <v>85</v>
      </c>
      <c r="D109">
        <v>8</v>
      </c>
      <c r="E109">
        <v>14</v>
      </c>
      <c r="F109">
        <v>11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25</v>
      </c>
      <c r="N109">
        <v>92.7</v>
      </c>
    </row>
    <row r="110" spans="2:14">
      <c r="B110">
        <v>7</v>
      </c>
      <c r="C110" t="s">
        <v>95</v>
      </c>
      <c r="D110">
        <v>7</v>
      </c>
      <c r="E110">
        <v>14</v>
      </c>
      <c r="F110">
        <v>10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24</v>
      </c>
      <c r="N110">
        <v>78.5</v>
      </c>
    </row>
    <row r="111" spans="2:14">
      <c r="B111">
        <v>1</v>
      </c>
      <c r="C111" t="s">
        <v>54</v>
      </c>
      <c r="D111">
        <v>9</v>
      </c>
      <c r="E111">
        <v>14</v>
      </c>
      <c r="F111">
        <v>13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27</v>
      </c>
      <c r="N111">
        <v>99.6</v>
      </c>
    </row>
    <row r="112" spans="2:14">
      <c r="B112">
        <v>2</v>
      </c>
      <c r="C112" t="s">
        <v>65</v>
      </c>
      <c r="D112">
        <v>8</v>
      </c>
      <c r="E112">
        <v>14</v>
      </c>
      <c r="F112">
        <v>12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26</v>
      </c>
      <c r="N112">
        <v>96.7</v>
      </c>
    </row>
    <row r="113" spans="2:14">
      <c r="B113">
        <v>22</v>
      </c>
      <c r="C113" t="s">
        <v>117</v>
      </c>
      <c r="D113">
        <v>0</v>
      </c>
      <c r="E113">
        <v>14</v>
      </c>
      <c r="F113">
        <v>8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22</v>
      </c>
      <c r="N113">
        <v>38.4</v>
      </c>
    </row>
    <row r="114" spans="2:14">
      <c r="B114">
        <v>22</v>
      </c>
      <c r="C114" t="s">
        <v>47</v>
      </c>
      <c r="D114">
        <v>9</v>
      </c>
      <c r="E114">
        <v>13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22</v>
      </c>
      <c r="N114">
        <v>38.4</v>
      </c>
    </row>
    <row r="115" spans="2:14">
      <c r="B115">
        <v>4</v>
      </c>
      <c r="C115" t="s">
        <v>81</v>
      </c>
      <c r="D115">
        <v>8</v>
      </c>
      <c r="E115">
        <v>13</v>
      </c>
      <c r="F115">
        <v>12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25</v>
      </c>
      <c r="N115">
        <v>92.7</v>
      </c>
    </row>
    <row r="116" spans="2:14">
      <c r="B116">
        <v>2</v>
      </c>
      <c r="C116" t="s">
        <v>59</v>
      </c>
      <c r="D116">
        <v>9</v>
      </c>
      <c r="E116">
        <v>13</v>
      </c>
      <c r="F116">
        <v>13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26</v>
      </c>
      <c r="N116">
        <v>98.7</v>
      </c>
    </row>
    <row r="117" spans="2:14">
      <c r="B117">
        <v>22</v>
      </c>
      <c r="C117" t="s">
        <v>51</v>
      </c>
      <c r="D117">
        <v>9</v>
      </c>
      <c r="E117">
        <v>13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22</v>
      </c>
      <c r="N117">
        <v>38.4</v>
      </c>
    </row>
    <row r="118" spans="2:14">
      <c r="B118">
        <v>7</v>
      </c>
      <c r="C118" t="s">
        <v>23</v>
      </c>
      <c r="D118">
        <v>11</v>
      </c>
      <c r="E118">
        <v>13</v>
      </c>
      <c r="F118">
        <v>11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24</v>
      </c>
      <c r="N118">
        <v>98.7</v>
      </c>
    </row>
    <row r="119" spans="2:14">
      <c r="B119">
        <v>12</v>
      </c>
      <c r="C119" t="s">
        <v>101</v>
      </c>
      <c r="D119">
        <v>6</v>
      </c>
      <c r="E119">
        <v>13</v>
      </c>
      <c r="F119">
        <v>10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23</v>
      </c>
      <c r="N119">
        <v>61.8</v>
      </c>
    </row>
    <row r="120" spans="2:14">
      <c r="B120">
        <v>7</v>
      </c>
      <c r="C120" t="s">
        <v>37</v>
      </c>
      <c r="D120">
        <v>10</v>
      </c>
      <c r="E120">
        <v>13</v>
      </c>
      <c r="F120">
        <v>11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24</v>
      </c>
      <c r="N120">
        <v>96.7</v>
      </c>
    </row>
    <row r="121" spans="2:14">
      <c r="B121">
        <v>36</v>
      </c>
      <c r="C121" t="s">
        <v>89</v>
      </c>
      <c r="D121">
        <v>8</v>
      </c>
      <c r="E121">
        <v>13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21</v>
      </c>
      <c r="N121">
        <v>36.200000000000003</v>
      </c>
    </row>
    <row r="122" spans="2:14">
      <c r="B122">
        <v>12</v>
      </c>
      <c r="C122" t="s">
        <v>84</v>
      </c>
      <c r="D122">
        <v>8</v>
      </c>
      <c r="E122">
        <v>13</v>
      </c>
      <c r="F122">
        <v>10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23</v>
      </c>
      <c r="N122">
        <v>78.5</v>
      </c>
    </row>
    <row r="123" spans="2:14">
      <c r="B123">
        <v>12</v>
      </c>
      <c r="C123" t="s">
        <v>34</v>
      </c>
      <c r="D123">
        <v>10</v>
      </c>
      <c r="E123">
        <v>13</v>
      </c>
      <c r="F123">
        <v>10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23</v>
      </c>
      <c r="N123">
        <v>92.7</v>
      </c>
    </row>
    <row r="124" spans="2:14">
      <c r="B124">
        <v>12</v>
      </c>
      <c r="C124" t="s">
        <v>79</v>
      </c>
      <c r="D124">
        <v>8</v>
      </c>
      <c r="E124">
        <v>13</v>
      </c>
      <c r="F124">
        <v>10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23</v>
      </c>
      <c r="N124">
        <v>78.5</v>
      </c>
    </row>
    <row r="125" spans="2:14">
      <c r="B125">
        <v>4</v>
      </c>
      <c r="C125" t="s">
        <v>26</v>
      </c>
      <c r="D125">
        <v>11</v>
      </c>
      <c r="E125">
        <v>13</v>
      </c>
      <c r="F125">
        <v>12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25</v>
      </c>
      <c r="N125">
        <v>99.6</v>
      </c>
    </row>
    <row r="126" spans="2:14">
      <c r="B126">
        <v>7</v>
      </c>
      <c r="C126" t="s">
        <v>64</v>
      </c>
      <c r="D126">
        <v>9</v>
      </c>
      <c r="E126">
        <v>12</v>
      </c>
      <c r="F126">
        <v>12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24</v>
      </c>
      <c r="N126">
        <v>92.7</v>
      </c>
    </row>
    <row r="127" spans="2:14">
      <c r="B127">
        <v>12</v>
      </c>
      <c r="C127" t="s">
        <v>22</v>
      </c>
      <c r="D127">
        <v>11</v>
      </c>
      <c r="E127">
        <v>12</v>
      </c>
      <c r="F127">
        <v>11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23</v>
      </c>
      <c r="N127">
        <v>96.7</v>
      </c>
    </row>
    <row r="128" spans="2:14">
      <c r="B128">
        <v>12</v>
      </c>
      <c r="C128" t="s">
        <v>102</v>
      </c>
      <c r="D128">
        <v>6</v>
      </c>
      <c r="E128">
        <v>12</v>
      </c>
      <c r="F128">
        <v>11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23</v>
      </c>
      <c r="N128">
        <v>61.8</v>
      </c>
    </row>
    <row r="129" spans="2:14">
      <c r="B129">
        <v>22</v>
      </c>
      <c r="C129" t="s">
        <v>92</v>
      </c>
      <c r="D129">
        <v>8</v>
      </c>
      <c r="E129">
        <v>12</v>
      </c>
      <c r="F129">
        <v>10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22</v>
      </c>
      <c r="N129">
        <v>69.8</v>
      </c>
    </row>
    <row r="130" spans="2:14">
      <c r="B130">
        <v>12</v>
      </c>
      <c r="C130" t="s">
        <v>57</v>
      </c>
      <c r="D130">
        <v>9</v>
      </c>
      <c r="E130">
        <v>12</v>
      </c>
      <c r="F130">
        <v>11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23</v>
      </c>
      <c r="N130">
        <v>86.5</v>
      </c>
    </row>
    <row r="131" spans="2:14">
      <c r="B131">
        <v>12</v>
      </c>
      <c r="C131" t="s">
        <v>78</v>
      </c>
      <c r="D131">
        <v>8</v>
      </c>
      <c r="E131">
        <v>12</v>
      </c>
      <c r="F131">
        <v>11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23</v>
      </c>
      <c r="N131">
        <v>78.5</v>
      </c>
    </row>
    <row r="132" spans="2:14">
      <c r="B132">
        <v>45</v>
      </c>
      <c r="C132" t="s">
        <v>86</v>
      </c>
      <c r="D132">
        <v>8</v>
      </c>
      <c r="E132">
        <v>12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20</v>
      </c>
      <c r="N132">
        <v>33.700000000000003</v>
      </c>
    </row>
    <row r="133" spans="2:14">
      <c r="B133">
        <v>22</v>
      </c>
      <c r="C133" t="s">
        <v>87</v>
      </c>
      <c r="D133">
        <v>8</v>
      </c>
      <c r="E133">
        <v>12</v>
      </c>
      <c r="F133">
        <v>10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22</v>
      </c>
      <c r="N133">
        <v>69.8</v>
      </c>
    </row>
    <row r="134" spans="2:14">
      <c r="B134">
        <v>36</v>
      </c>
      <c r="C134" t="s">
        <v>46</v>
      </c>
      <c r="D134">
        <v>9</v>
      </c>
      <c r="E134">
        <v>12</v>
      </c>
      <c r="F134">
        <v>8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21</v>
      </c>
      <c r="N134">
        <v>61.8</v>
      </c>
    </row>
    <row r="135" spans="2:14">
      <c r="B135">
        <v>36</v>
      </c>
      <c r="C135" t="s">
        <v>76</v>
      </c>
      <c r="D135">
        <v>8</v>
      </c>
      <c r="E135">
        <v>12</v>
      </c>
      <c r="F135">
        <v>9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21</v>
      </c>
      <c r="N135">
        <v>61.8</v>
      </c>
    </row>
    <row r="136" spans="2:14">
      <c r="B136">
        <v>12</v>
      </c>
      <c r="C136" t="s">
        <v>29</v>
      </c>
      <c r="D136">
        <v>11</v>
      </c>
      <c r="E136">
        <v>12</v>
      </c>
      <c r="F136">
        <v>10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23</v>
      </c>
      <c r="N136">
        <v>92.7</v>
      </c>
    </row>
    <row r="137" spans="2:14">
      <c r="B137">
        <v>22</v>
      </c>
      <c r="C137" t="s">
        <v>48</v>
      </c>
      <c r="D137">
        <v>9</v>
      </c>
      <c r="E137">
        <v>12</v>
      </c>
      <c r="F137">
        <v>10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22</v>
      </c>
      <c r="N137">
        <v>78.5</v>
      </c>
    </row>
    <row r="138" spans="2:14">
      <c r="B138">
        <v>36</v>
      </c>
      <c r="C138" t="s">
        <v>126</v>
      </c>
      <c r="D138">
        <v>9</v>
      </c>
      <c r="E138">
        <v>12</v>
      </c>
      <c r="F138">
        <v>7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21</v>
      </c>
      <c r="N138">
        <v>55.2</v>
      </c>
    </row>
    <row r="139" spans="2:14">
      <c r="B139">
        <v>22</v>
      </c>
      <c r="C139" t="s">
        <v>58</v>
      </c>
      <c r="D139">
        <v>9</v>
      </c>
      <c r="E139">
        <v>12</v>
      </c>
      <c r="F139">
        <v>10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22</v>
      </c>
      <c r="N139">
        <v>78.5</v>
      </c>
    </row>
    <row r="140" spans="2:14">
      <c r="B140">
        <v>36</v>
      </c>
      <c r="C140" t="s">
        <v>63</v>
      </c>
      <c r="D140">
        <v>9</v>
      </c>
      <c r="E140">
        <v>12</v>
      </c>
      <c r="F140">
        <v>9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21</v>
      </c>
      <c r="N140">
        <v>69.8</v>
      </c>
    </row>
    <row r="141" spans="2:14">
      <c r="B141">
        <v>22</v>
      </c>
      <c r="C141" t="s">
        <v>42</v>
      </c>
      <c r="D141">
        <v>10</v>
      </c>
      <c r="E141">
        <v>12</v>
      </c>
      <c r="F141">
        <v>10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22</v>
      </c>
      <c r="N141">
        <v>86.5</v>
      </c>
    </row>
    <row r="142" spans="2:14">
      <c r="B142">
        <v>36</v>
      </c>
      <c r="C142" t="s">
        <v>40</v>
      </c>
      <c r="D142">
        <v>10</v>
      </c>
      <c r="E142">
        <v>11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21</v>
      </c>
      <c r="N142">
        <v>36.200000000000003</v>
      </c>
    </row>
    <row r="143" spans="2:14">
      <c r="B143">
        <v>22</v>
      </c>
      <c r="C143" t="s">
        <v>53</v>
      </c>
      <c r="D143">
        <v>9</v>
      </c>
      <c r="E143">
        <v>11</v>
      </c>
      <c r="F143">
        <v>11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22</v>
      </c>
      <c r="N143">
        <v>78.5</v>
      </c>
    </row>
    <row r="144" spans="2:14">
      <c r="B144">
        <v>45</v>
      </c>
      <c r="C144" t="s">
        <v>62</v>
      </c>
      <c r="D144">
        <v>9</v>
      </c>
      <c r="E144">
        <v>11</v>
      </c>
      <c r="F144">
        <v>9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20</v>
      </c>
      <c r="N144">
        <v>61.8</v>
      </c>
    </row>
    <row r="145" spans="2:14">
      <c r="B145">
        <v>22</v>
      </c>
      <c r="C145" t="s">
        <v>24</v>
      </c>
      <c r="D145">
        <v>11</v>
      </c>
      <c r="E145">
        <v>11</v>
      </c>
      <c r="F145">
        <v>9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22</v>
      </c>
      <c r="N145">
        <v>78.5</v>
      </c>
    </row>
    <row r="146" spans="2:14">
      <c r="B146">
        <v>54</v>
      </c>
      <c r="C146" t="s">
        <v>68</v>
      </c>
      <c r="D146">
        <v>8</v>
      </c>
      <c r="E146">
        <v>11</v>
      </c>
      <c r="F146">
        <v>8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19</v>
      </c>
      <c r="N146">
        <v>50.1</v>
      </c>
    </row>
    <row r="147" spans="2:14">
      <c r="B147">
        <v>45</v>
      </c>
      <c r="C147" t="s">
        <v>69</v>
      </c>
      <c r="D147">
        <v>8</v>
      </c>
      <c r="E147">
        <v>11</v>
      </c>
      <c r="F147">
        <v>9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20</v>
      </c>
      <c r="N147">
        <v>55.2</v>
      </c>
    </row>
    <row r="148" spans="2:14">
      <c r="B148">
        <v>22</v>
      </c>
      <c r="C148" t="s">
        <v>28</v>
      </c>
      <c r="D148">
        <v>11</v>
      </c>
      <c r="E148">
        <v>11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22</v>
      </c>
      <c r="N148">
        <v>38.4</v>
      </c>
    </row>
    <row r="149" spans="2:14">
      <c r="B149">
        <v>22</v>
      </c>
      <c r="C149" t="s">
        <v>31</v>
      </c>
      <c r="D149">
        <v>11</v>
      </c>
      <c r="E149">
        <v>11</v>
      </c>
      <c r="F149">
        <v>11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22</v>
      </c>
      <c r="N149">
        <v>92.7</v>
      </c>
    </row>
    <row r="150" spans="2:14">
      <c r="B150">
        <v>63</v>
      </c>
      <c r="C150" t="s">
        <v>110</v>
      </c>
      <c r="D150">
        <v>0</v>
      </c>
      <c r="E150">
        <v>11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11</v>
      </c>
      <c r="N150">
        <v>22.2</v>
      </c>
    </row>
    <row r="151" spans="2:14">
      <c r="B151">
        <v>12</v>
      </c>
      <c r="C151" t="s">
        <v>32</v>
      </c>
      <c r="D151">
        <v>11</v>
      </c>
      <c r="E151">
        <v>11</v>
      </c>
      <c r="F151">
        <v>12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23</v>
      </c>
      <c r="N151">
        <v>96.7</v>
      </c>
    </row>
    <row r="152" spans="2:14">
      <c r="B152">
        <v>36</v>
      </c>
      <c r="C152" t="s">
        <v>56</v>
      </c>
      <c r="D152">
        <v>9</v>
      </c>
      <c r="E152">
        <v>11</v>
      </c>
      <c r="F152">
        <v>10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21</v>
      </c>
      <c r="N152">
        <v>69.8</v>
      </c>
    </row>
    <row r="153" spans="2:14">
      <c r="B153">
        <v>36</v>
      </c>
      <c r="C153" t="s">
        <v>66</v>
      </c>
      <c r="D153">
        <v>8</v>
      </c>
      <c r="E153">
        <v>10</v>
      </c>
      <c r="F153">
        <v>11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21</v>
      </c>
      <c r="N153">
        <v>61.8</v>
      </c>
    </row>
    <row r="154" spans="2:14">
      <c r="B154">
        <v>45</v>
      </c>
      <c r="C154" t="s">
        <v>52</v>
      </c>
      <c r="D154">
        <v>9</v>
      </c>
      <c r="E154">
        <v>10</v>
      </c>
      <c r="F154">
        <v>10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20</v>
      </c>
      <c r="N154">
        <v>61.8</v>
      </c>
    </row>
    <row r="155" spans="2:14">
      <c r="B155">
        <v>54</v>
      </c>
      <c r="C155" t="s">
        <v>67</v>
      </c>
      <c r="D155">
        <v>8</v>
      </c>
      <c r="E155">
        <v>10</v>
      </c>
      <c r="F155">
        <v>9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19</v>
      </c>
      <c r="N155">
        <v>50.1</v>
      </c>
    </row>
    <row r="156" spans="2:14">
      <c r="B156">
        <v>54</v>
      </c>
      <c r="C156" t="s">
        <v>61</v>
      </c>
      <c r="D156">
        <v>9</v>
      </c>
      <c r="E156">
        <v>10</v>
      </c>
      <c r="F156">
        <v>9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19</v>
      </c>
      <c r="N156">
        <v>55.2</v>
      </c>
    </row>
    <row r="157" spans="2:14">
      <c r="B157">
        <v>45</v>
      </c>
      <c r="C157" t="s">
        <v>41</v>
      </c>
      <c r="D157">
        <v>10</v>
      </c>
      <c r="E157">
        <v>10</v>
      </c>
      <c r="F157">
        <v>9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20</v>
      </c>
      <c r="N157">
        <v>61.8</v>
      </c>
    </row>
    <row r="158" spans="2:14">
      <c r="B158">
        <v>66</v>
      </c>
      <c r="C158" t="s">
        <v>107</v>
      </c>
      <c r="D158">
        <v>0</v>
      </c>
      <c r="E158">
        <v>10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10</v>
      </c>
      <c r="N158">
        <v>19.399999999999999</v>
      </c>
    </row>
    <row r="159" spans="2:14">
      <c r="B159">
        <v>22</v>
      </c>
      <c r="C159" t="s">
        <v>21</v>
      </c>
      <c r="D159">
        <v>12</v>
      </c>
      <c r="E159">
        <v>10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22</v>
      </c>
      <c r="N159">
        <v>38.4</v>
      </c>
    </row>
    <row r="160" spans="2:14">
      <c r="B160">
        <v>45</v>
      </c>
      <c r="C160" t="s">
        <v>118</v>
      </c>
      <c r="D160">
        <v>0</v>
      </c>
      <c r="E160">
        <v>10</v>
      </c>
      <c r="F160">
        <v>10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20</v>
      </c>
      <c r="N160">
        <v>33.700000000000003</v>
      </c>
    </row>
    <row r="161" spans="2:14">
      <c r="B161">
        <v>54</v>
      </c>
      <c r="C161" t="s">
        <v>50</v>
      </c>
      <c r="D161">
        <v>9</v>
      </c>
      <c r="E161">
        <v>10</v>
      </c>
      <c r="F161">
        <v>6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19</v>
      </c>
      <c r="N161">
        <v>43.9</v>
      </c>
    </row>
    <row r="162" spans="2:14">
      <c r="B162">
        <v>22</v>
      </c>
      <c r="C162" t="s">
        <v>20</v>
      </c>
      <c r="D162">
        <v>12</v>
      </c>
      <c r="E162">
        <v>10</v>
      </c>
      <c r="F162">
        <v>9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22</v>
      </c>
      <c r="N162">
        <v>78.5</v>
      </c>
    </row>
    <row r="163" spans="2:14">
      <c r="B163">
        <v>36</v>
      </c>
      <c r="C163" t="s">
        <v>80</v>
      </c>
      <c r="D163">
        <v>8</v>
      </c>
      <c r="E163">
        <v>10</v>
      </c>
      <c r="F163">
        <v>11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21</v>
      </c>
      <c r="N163">
        <v>61.8</v>
      </c>
    </row>
    <row r="164" spans="2:14">
      <c r="B164">
        <v>54</v>
      </c>
      <c r="C164" t="s">
        <v>88</v>
      </c>
      <c r="D164">
        <v>8</v>
      </c>
      <c r="E164">
        <v>9</v>
      </c>
      <c r="F164">
        <v>10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19</v>
      </c>
      <c r="N164">
        <v>50.1</v>
      </c>
    </row>
    <row r="165" spans="2:14">
      <c r="B165">
        <v>54</v>
      </c>
      <c r="C165" t="s">
        <v>36</v>
      </c>
      <c r="D165">
        <v>10</v>
      </c>
      <c r="E165">
        <v>9</v>
      </c>
      <c r="F165">
        <v>8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19</v>
      </c>
      <c r="N165">
        <v>50.1</v>
      </c>
    </row>
    <row r="166" spans="2:14">
      <c r="B166">
        <v>45</v>
      </c>
      <c r="C166" t="s">
        <v>25</v>
      </c>
      <c r="D166">
        <v>11</v>
      </c>
      <c r="E166">
        <v>9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20</v>
      </c>
      <c r="N166">
        <v>33.700000000000003</v>
      </c>
    </row>
    <row r="167" spans="2:14">
      <c r="B167">
        <v>45</v>
      </c>
      <c r="C167" t="s">
        <v>82</v>
      </c>
      <c r="D167">
        <v>8</v>
      </c>
      <c r="E167">
        <v>9</v>
      </c>
      <c r="F167">
        <v>11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20</v>
      </c>
      <c r="N167">
        <v>55.2</v>
      </c>
    </row>
    <row r="168" spans="2:14">
      <c r="B168">
        <v>45</v>
      </c>
      <c r="C168" t="s">
        <v>38</v>
      </c>
      <c r="D168">
        <v>10</v>
      </c>
      <c r="E168">
        <v>9</v>
      </c>
      <c r="F168">
        <v>10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20</v>
      </c>
      <c r="N168">
        <v>61.8</v>
      </c>
    </row>
    <row r="169" spans="2:14">
      <c r="B169">
        <v>54</v>
      </c>
      <c r="C169" t="s">
        <v>44</v>
      </c>
      <c r="D169">
        <v>10</v>
      </c>
      <c r="E169">
        <v>9</v>
      </c>
      <c r="F169">
        <v>8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19</v>
      </c>
      <c r="N169">
        <v>50.1</v>
      </c>
    </row>
    <row r="170" spans="2:14">
      <c r="B170">
        <v>54</v>
      </c>
      <c r="C170" t="s">
        <v>35</v>
      </c>
      <c r="D170">
        <v>10</v>
      </c>
      <c r="E170">
        <v>1</v>
      </c>
      <c r="F170">
        <v>9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19</v>
      </c>
      <c r="N170">
        <v>33.700000000000003</v>
      </c>
    </row>
    <row r="171" spans="2:14">
      <c r="B171">
        <v>85</v>
      </c>
      <c r="C171" t="s">
        <v>108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</row>
    <row r="172" spans="2:14">
      <c r="B172">
        <v>71</v>
      </c>
      <c r="C172" t="s">
        <v>45</v>
      </c>
      <c r="D172">
        <v>9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9</v>
      </c>
      <c r="N172">
        <v>15.1</v>
      </c>
    </row>
    <row r="173" spans="2:14">
      <c r="B173">
        <v>79</v>
      </c>
      <c r="C173" t="s">
        <v>98</v>
      </c>
      <c r="D173">
        <v>7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7</v>
      </c>
      <c r="N173">
        <v>6</v>
      </c>
    </row>
    <row r="174" spans="2:14">
      <c r="B174">
        <v>66</v>
      </c>
      <c r="C174" t="s">
        <v>43</v>
      </c>
      <c r="D174">
        <v>10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10</v>
      </c>
      <c r="N174">
        <v>19.399999999999999</v>
      </c>
    </row>
    <row r="175" spans="2:14">
      <c r="B175">
        <v>71</v>
      </c>
      <c r="C175" t="s">
        <v>60</v>
      </c>
      <c r="D175">
        <v>9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9</v>
      </c>
      <c r="N175">
        <v>15.1</v>
      </c>
    </row>
    <row r="176" spans="2:14">
      <c r="B176">
        <v>85</v>
      </c>
      <c r="C176" t="s">
        <v>106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</row>
    <row r="177" spans="2:14">
      <c r="B177">
        <v>85</v>
      </c>
      <c r="C177" t="s">
        <v>105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</row>
    <row r="178" spans="2:14">
      <c r="B178">
        <v>71</v>
      </c>
      <c r="C178" t="s">
        <v>55</v>
      </c>
      <c r="D178">
        <v>9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9</v>
      </c>
      <c r="N178">
        <v>15.1</v>
      </c>
    </row>
    <row r="179" spans="2:14">
      <c r="B179">
        <v>71</v>
      </c>
      <c r="C179" t="s">
        <v>49</v>
      </c>
      <c r="D179">
        <v>9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9</v>
      </c>
      <c r="N179">
        <v>15.1</v>
      </c>
    </row>
    <row r="180" spans="2:14">
      <c r="B180">
        <v>84</v>
      </c>
      <c r="C180" t="s">
        <v>104</v>
      </c>
      <c r="D180">
        <v>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1</v>
      </c>
      <c r="N180">
        <v>1.3</v>
      </c>
    </row>
    <row r="181" spans="2:14">
      <c r="B181">
        <v>62</v>
      </c>
      <c r="C181" t="s">
        <v>94</v>
      </c>
      <c r="D181">
        <v>7</v>
      </c>
      <c r="E181">
        <v>0</v>
      </c>
      <c r="F181">
        <v>11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18</v>
      </c>
      <c r="N181">
        <v>29.3</v>
      </c>
    </row>
    <row r="182" spans="2:14">
      <c r="B182">
        <v>75</v>
      </c>
      <c r="C182" t="s">
        <v>83</v>
      </c>
      <c r="D182">
        <v>8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8</v>
      </c>
      <c r="N182">
        <v>10.199999999999999</v>
      </c>
    </row>
    <row r="183" spans="2:14">
      <c r="B183">
        <v>75</v>
      </c>
      <c r="C183" t="s">
        <v>90</v>
      </c>
      <c r="D183">
        <v>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8</v>
      </c>
      <c r="N183">
        <v>10.199999999999999</v>
      </c>
    </row>
    <row r="184" spans="2:14">
      <c r="B184">
        <v>75</v>
      </c>
      <c r="C184" t="s">
        <v>91</v>
      </c>
      <c r="D184">
        <v>8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8</v>
      </c>
      <c r="N184">
        <v>10.199999999999999</v>
      </c>
    </row>
    <row r="185" spans="2:14">
      <c r="B185">
        <v>66</v>
      </c>
      <c r="C185" t="s">
        <v>39</v>
      </c>
      <c r="D185">
        <v>10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10</v>
      </c>
      <c r="N185">
        <v>19.399999999999999</v>
      </c>
    </row>
    <row r="186" spans="2:14">
      <c r="B186">
        <v>85</v>
      </c>
      <c r="C186" t="s">
        <v>111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</row>
    <row r="187" spans="2:14">
      <c r="B187">
        <v>85</v>
      </c>
      <c r="C187" t="s">
        <v>109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</row>
    <row r="188" spans="2:14">
      <c r="B188">
        <v>79</v>
      </c>
      <c r="C188" t="s">
        <v>97</v>
      </c>
      <c r="D188">
        <v>7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7</v>
      </c>
      <c r="N188">
        <v>6</v>
      </c>
    </row>
    <row r="189" spans="2:14">
      <c r="B189">
        <v>85</v>
      </c>
      <c r="C189" t="s">
        <v>119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</row>
    <row r="190" spans="2:14">
      <c r="B190">
        <v>79</v>
      </c>
      <c r="C190" t="s">
        <v>99</v>
      </c>
      <c r="D190">
        <v>7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7</v>
      </c>
      <c r="N190">
        <v>6</v>
      </c>
    </row>
    <row r="191" spans="2:14">
      <c r="B191">
        <v>63</v>
      </c>
      <c r="C191" t="s">
        <v>27</v>
      </c>
      <c r="D191">
        <v>11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11</v>
      </c>
      <c r="N191">
        <v>22.2</v>
      </c>
    </row>
    <row r="192" spans="2:14">
      <c r="B192">
        <v>79</v>
      </c>
      <c r="C192" t="s">
        <v>96</v>
      </c>
      <c r="D192">
        <v>7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7</v>
      </c>
      <c r="N192">
        <v>6</v>
      </c>
    </row>
    <row r="193" spans="2:14">
      <c r="B193">
        <v>66</v>
      </c>
      <c r="C193" t="s">
        <v>103</v>
      </c>
      <c r="D193">
        <v>1</v>
      </c>
      <c r="E193">
        <v>0</v>
      </c>
      <c r="F193">
        <v>9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10</v>
      </c>
      <c r="N193">
        <v>19.399999999999999</v>
      </c>
    </row>
    <row r="194" spans="2:14">
      <c r="B194">
        <v>75</v>
      </c>
      <c r="C194" t="s">
        <v>77</v>
      </c>
      <c r="D194">
        <v>8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8</v>
      </c>
      <c r="N194">
        <v>10.199999999999999</v>
      </c>
    </row>
    <row r="195" spans="2:14">
      <c r="B195">
        <v>85</v>
      </c>
      <c r="C195" t="s">
        <v>120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</row>
    <row r="196" spans="2:14">
      <c r="B196">
        <v>85</v>
      </c>
      <c r="C196" t="s">
        <v>112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</row>
    <row r="197" spans="2:14">
      <c r="B197">
        <v>66</v>
      </c>
      <c r="C197" t="s">
        <v>33</v>
      </c>
      <c r="D197">
        <v>10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10</v>
      </c>
      <c r="N197">
        <v>19.399999999999999</v>
      </c>
    </row>
    <row r="198" spans="2:14">
      <c r="B198">
        <v>83</v>
      </c>
      <c r="C198" t="s">
        <v>100</v>
      </c>
      <c r="D198">
        <v>6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6</v>
      </c>
      <c r="N198">
        <v>3.6</v>
      </c>
    </row>
    <row r="199" spans="2:14">
      <c r="B199">
        <v>63</v>
      </c>
      <c r="C199" t="s">
        <v>30</v>
      </c>
      <c r="D199">
        <v>11</v>
      </c>
      <c r="E199">
        <v>0</v>
      </c>
      <c r="F199">
        <v>0</v>
      </c>
      <c r="L199">
        <v>0</v>
      </c>
      <c r="M199">
        <v>11</v>
      </c>
      <c r="N199">
        <v>22.2</v>
      </c>
    </row>
    <row r="200" spans="2:14">
      <c r="B200" t="s">
        <v>127</v>
      </c>
      <c r="G200">
        <v>0</v>
      </c>
      <c r="H200">
        <v>0</v>
      </c>
      <c r="I200">
        <v>0</v>
      </c>
      <c r="J200">
        <v>0</v>
      </c>
      <c r="K200">
        <v>0</v>
      </c>
    </row>
    <row r="201" spans="2:14">
      <c r="B201">
        <v>2</v>
      </c>
      <c r="C201" t="s">
        <v>65</v>
      </c>
      <c r="D201">
        <v>8</v>
      </c>
      <c r="E201">
        <v>14</v>
      </c>
      <c r="F201">
        <v>12</v>
      </c>
      <c r="L201">
        <v>0</v>
      </c>
      <c r="M201">
        <v>26</v>
      </c>
      <c r="N201">
        <v>96.7</v>
      </c>
    </row>
  </sheetData>
  <sortState ref="B108:N199">
    <sortCondition descending="1" ref="E108:E199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3:AH113"/>
  <sheetViews>
    <sheetView workbookViewId="0">
      <selection activeCell="D4" sqref="D4:M113"/>
    </sheetView>
  </sheetViews>
  <sheetFormatPr defaultRowHeight="15"/>
  <cols>
    <col min="4" max="4" width="51.42578125" customWidth="1"/>
    <col min="5" max="5" width="12.7109375" customWidth="1"/>
  </cols>
  <sheetData>
    <row r="3" spans="3:34">
      <c r="F3" t="s">
        <v>1</v>
      </c>
      <c r="G3" t="s">
        <v>2</v>
      </c>
      <c r="H3" t="s">
        <v>3</v>
      </c>
      <c r="I3" t="s">
        <v>4</v>
      </c>
      <c r="J3" t="s">
        <v>5</v>
      </c>
      <c r="K3" t="s">
        <v>6</v>
      </c>
      <c r="L3" t="s">
        <v>7</v>
      </c>
      <c r="M3" t="s">
        <v>8</v>
      </c>
      <c r="N3" t="s">
        <v>9</v>
      </c>
      <c r="O3" t="s">
        <v>10</v>
      </c>
      <c r="P3" t="s">
        <v>11</v>
      </c>
      <c r="Q3" t="s">
        <v>12</v>
      </c>
      <c r="R3" t="s">
        <v>13</v>
      </c>
      <c r="S3" t="s">
        <v>14</v>
      </c>
      <c r="T3" t="s">
        <v>15</v>
      </c>
      <c r="U3" t="s">
        <v>16</v>
      </c>
      <c r="V3" t="s">
        <v>17</v>
      </c>
      <c r="W3" t="s">
        <v>18</v>
      </c>
      <c r="AB3" s="6" t="s">
        <v>72</v>
      </c>
      <c r="AC3" s="6" t="s">
        <v>74</v>
      </c>
      <c r="AD3" s="6" t="s">
        <v>75</v>
      </c>
      <c r="AE3" s="6" t="s">
        <v>114</v>
      </c>
      <c r="AF3" s="6" t="s">
        <v>115</v>
      </c>
      <c r="AG3" s="6" t="s">
        <v>71</v>
      </c>
      <c r="AH3" s="6" t="s">
        <v>70</v>
      </c>
    </row>
    <row r="4" spans="3:34">
      <c r="C4">
        <v>2</v>
      </c>
      <c r="D4" t="s">
        <v>95</v>
      </c>
      <c r="E4" t="s">
        <v>75</v>
      </c>
      <c r="F4">
        <v>7</v>
      </c>
      <c r="G4" s="7">
        <v>14</v>
      </c>
      <c r="H4">
        <v>10</v>
      </c>
      <c r="I4">
        <v>12</v>
      </c>
      <c r="J4">
        <v>9</v>
      </c>
      <c r="K4">
        <v>9</v>
      </c>
      <c r="L4" s="2">
        <v>9</v>
      </c>
      <c r="M4" s="1">
        <v>11</v>
      </c>
      <c r="N4">
        <v>0</v>
      </c>
      <c r="AB4">
        <f>IF(D4=AB3,1,0)</f>
        <v>0</v>
      </c>
      <c r="AC4">
        <f t="shared" ref="AC4:AH4" si="0">IF(Y4=AC3,1,0)</f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>
        <f t="shared" si="0"/>
        <v>0</v>
      </c>
    </row>
    <row r="5" spans="3:34">
      <c r="C5">
        <v>59</v>
      </c>
      <c r="D5" t="s">
        <v>131</v>
      </c>
      <c r="E5" t="s">
        <v>71</v>
      </c>
      <c r="F5">
        <v>0</v>
      </c>
      <c r="G5">
        <v>0</v>
      </c>
      <c r="H5">
        <v>0</v>
      </c>
      <c r="I5">
        <v>0</v>
      </c>
      <c r="J5">
        <v>0</v>
      </c>
      <c r="K5">
        <v>9</v>
      </c>
      <c r="L5">
        <v>8</v>
      </c>
      <c r="M5" s="1">
        <v>11</v>
      </c>
      <c r="N5">
        <v>0</v>
      </c>
      <c r="AB5">
        <f>AB4+IF($H$1=X5,1,0)</f>
        <v>1</v>
      </c>
      <c r="AC5">
        <f>AC4+IF($I$1=X5,1,0)</f>
        <v>1</v>
      </c>
      <c r="AD5">
        <f>AD4+IF($J$1=X5,1,0)</f>
        <v>1</v>
      </c>
      <c r="AE5">
        <f>AE4+IF($K$1=X5,1,0)</f>
        <v>1</v>
      </c>
      <c r="AF5">
        <f>AF4+IF($L$1=X5,1,0)</f>
        <v>1</v>
      </c>
      <c r="AG5">
        <f>AG4+IF($M$1=X5,1,0)</f>
        <v>1</v>
      </c>
      <c r="AH5">
        <f>AH4+IF($N$1=X5,1,0)</f>
        <v>1</v>
      </c>
    </row>
    <row r="6" spans="3:34">
      <c r="C6">
        <v>20</v>
      </c>
      <c r="D6" t="s">
        <v>69</v>
      </c>
      <c r="E6" t="s">
        <v>74</v>
      </c>
      <c r="F6">
        <v>8</v>
      </c>
      <c r="G6">
        <v>11</v>
      </c>
      <c r="H6">
        <v>9</v>
      </c>
      <c r="I6">
        <v>10</v>
      </c>
      <c r="J6">
        <v>9</v>
      </c>
      <c r="K6">
        <v>9</v>
      </c>
      <c r="L6" s="2">
        <v>9</v>
      </c>
      <c r="M6" s="2">
        <v>10</v>
      </c>
      <c r="N6">
        <v>0</v>
      </c>
      <c r="AB6">
        <f t="shared" ref="AB6:AB27" si="1">AB5+IF($H$1=X6,1,0)</f>
        <v>2</v>
      </c>
      <c r="AC6">
        <f t="shared" ref="AC6:AC27" si="2">AC5+IF($I$1=X6,1,0)</f>
        <v>2</v>
      </c>
      <c r="AD6">
        <f t="shared" ref="AD6:AD27" si="3">AD5+IF($J$1=X6,1,0)</f>
        <v>2</v>
      </c>
      <c r="AE6">
        <f t="shared" ref="AE6:AE27" si="4">AE5+IF($K$1=X6,1,0)</f>
        <v>2</v>
      </c>
      <c r="AF6">
        <f t="shared" ref="AF6:AF27" si="5">AF5+IF($L$1=X6,1,0)</f>
        <v>2</v>
      </c>
      <c r="AG6">
        <f t="shared" ref="AG6:AG27" si="6">AG5+IF($M$1=X6,1,0)</f>
        <v>2</v>
      </c>
      <c r="AH6">
        <f t="shared" ref="AH6:AH27" si="7">AH5+IF($N$1=X6,1,0)</f>
        <v>2</v>
      </c>
    </row>
    <row r="7" spans="3:34">
      <c r="C7">
        <v>66</v>
      </c>
      <c r="D7" t="s">
        <v>133</v>
      </c>
      <c r="E7" t="s">
        <v>70</v>
      </c>
      <c r="F7">
        <v>0</v>
      </c>
      <c r="G7">
        <v>0</v>
      </c>
      <c r="H7">
        <v>0</v>
      </c>
      <c r="I7">
        <v>0</v>
      </c>
      <c r="J7">
        <v>0</v>
      </c>
      <c r="K7">
        <v>2</v>
      </c>
      <c r="L7" s="2">
        <v>9</v>
      </c>
      <c r="M7" s="2">
        <v>10</v>
      </c>
      <c r="N7">
        <v>0</v>
      </c>
      <c r="AB7">
        <f t="shared" si="1"/>
        <v>3</v>
      </c>
      <c r="AC7">
        <f t="shared" si="2"/>
        <v>3</v>
      </c>
      <c r="AD7">
        <f t="shared" si="3"/>
        <v>3</v>
      </c>
      <c r="AE7">
        <f t="shared" si="4"/>
        <v>3</v>
      </c>
      <c r="AF7">
        <f t="shared" si="5"/>
        <v>3</v>
      </c>
      <c r="AG7">
        <f t="shared" si="6"/>
        <v>3</v>
      </c>
      <c r="AH7">
        <f t="shared" si="7"/>
        <v>3</v>
      </c>
    </row>
    <row r="8" spans="3:34">
      <c r="C8">
        <v>1</v>
      </c>
      <c r="D8" t="s">
        <v>65</v>
      </c>
      <c r="E8" t="s">
        <v>75</v>
      </c>
      <c r="F8">
        <v>8</v>
      </c>
      <c r="G8" s="7">
        <v>14</v>
      </c>
      <c r="H8" s="2">
        <v>12</v>
      </c>
      <c r="I8">
        <v>11</v>
      </c>
      <c r="J8">
        <v>2</v>
      </c>
      <c r="K8" s="1">
        <v>12</v>
      </c>
      <c r="L8">
        <v>8</v>
      </c>
      <c r="M8" s="2">
        <v>10</v>
      </c>
      <c r="N8">
        <v>0</v>
      </c>
      <c r="AB8">
        <f t="shared" si="1"/>
        <v>4</v>
      </c>
      <c r="AC8">
        <f t="shared" si="2"/>
        <v>4</v>
      </c>
      <c r="AD8">
        <f t="shared" si="3"/>
        <v>4</v>
      </c>
      <c r="AE8">
        <f t="shared" si="4"/>
        <v>4</v>
      </c>
      <c r="AF8">
        <f t="shared" si="5"/>
        <v>4</v>
      </c>
      <c r="AG8">
        <f t="shared" si="6"/>
        <v>4</v>
      </c>
      <c r="AH8">
        <f t="shared" si="7"/>
        <v>4</v>
      </c>
    </row>
    <row r="9" spans="3:34">
      <c r="C9">
        <v>9</v>
      </c>
      <c r="D9" t="s">
        <v>53</v>
      </c>
      <c r="E9" t="s">
        <v>72</v>
      </c>
      <c r="F9">
        <v>9</v>
      </c>
      <c r="G9">
        <v>11</v>
      </c>
      <c r="H9">
        <v>11</v>
      </c>
      <c r="I9">
        <v>11</v>
      </c>
      <c r="J9">
        <v>8</v>
      </c>
      <c r="K9">
        <v>10</v>
      </c>
      <c r="L9">
        <v>8</v>
      </c>
      <c r="M9" s="2">
        <v>10</v>
      </c>
      <c r="N9">
        <v>0</v>
      </c>
      <c r="AB9">
        <f t="shared" si="1"/>
        <v>5</v>
      </c>
      <c r="AC9">
        <f t="shared" si="2"/>
        <v>5</v>
      </c>
      <c r="AD9">
        <f t="shared" si="3"/>
        <v>5</v>
      </c>
      <c r="AE9">
        <f t="shared" si="4"/>
        <v>5</v>
      </c>
      <c r="AF9">
        <f t="shared" si="5"/>
        <v>5</v>
      </c>
      <c r="AG9">
        <f t="shared" si="6"/>
        <v>5</v>
      </c>
      <c r="AH9">
        <f t="shared" si="7"/>
        <v>5</v>
      </c>
    </row>
    <row r="10" spans="3:34">
      <c r="C10">
        <v>55</v>
      </c>
      <c r="D10" t="s">
        <v>128</v>
      </c>
      <c r="E10" t="s">
        <v>115</v>
      </c>
      <c r="F10">
        <v>0</v>
      </c>
      <c r="G10">
        <v>0</v>
      </c>
      <c r="H10">
        <v>0</v>
      </c>
      <c r="I10">
        <v>0</v>
      </c>
      <c r="J10">
        <v>9</v>
      </c>
      <c r="K10">
        <v>9</v>
      </c>
      <c r="L10">
        <v>8</v>
      </c>
      <c r="M10" s="2">
        <v>10</v>
      </c>
      <c r="N10">
        <v>0</v>
      </c>
      <c r="AB10">
        <f t="shared" si="1"/>
        <v>6</v>
      </c>
      <c r="AC10">
        <f t="shared" si="2"/>
        <v>6</v>
      </c>
      <c r="AD10">
        <f t="shared" si="3"/>
        <v>6</v>
      </c>
      <c r="AE10">
        <f t="shared" si="4"/>
        <v>6</v>
      </c>
      <c r="AF10">
        <f t="shared" si="5"/>
        <v>6</v>
      </c>
      <c r="AG10">
        <f t="shared" si="6"/>
        <v>6</v>
      </c>
      <c r="AH10">
        <f t="shared" si="7"/>
        <v>6</v>
      </c>
    </row>
    <row r="11" spans="3:34">
      <c r="C11">
        <v>9</v>
      </c>
      <c r="D11" t="s">
        <v>22</v>
      </c>
      <c r="E11" t="s">
        <v>72</v>
      </c>
      <c r="F11" s="2">
        <v>11</v>
      </c>
      <c r="G11">
        <v>12</v>
      </c>
      <c r="H11">
        <v>11</v>
      </c>
      <c r="I11">
        <v>9</v>
      </c>
      <c r="J11">
        <v>6</v>
      </c>
      <c r="K11">
        <v>9</v>
      </c>
      <c r="L11">
        <v>8</v>
      </c>
      <c r="M11" s="2">
        <v>10</v>
      </c>
      <c r="N11">
        <v>0</v>
      </c>
      <c r="AB11">
        <f t="shared" si="1"/>
        <v>7</v>
      </c>
      <c r="AC11">
        <f t="shared" si="2"/>
        <v>7</v>
      </c>
      <c r="AD11">
        <f t="shared" si="3"/>
        <v>7</v>
      </c>
      <c r="AE11">
        <f t="shared" si="4"/>
        <v>7</v>
      </c>
      <c r="AF11">
        <f t="shared" si="5"/>
        <v>7</v>
      </c>
      <c r="AG11">
        <f t="shared" si="6"/>
        <v>7</v>
      </c>
      <c r="AH11">
        <f t="shared" si="7"/>
        <v>7</v>
      </c>
    </row>
    <row r="12" spans="3:34">
      <c r="C12">
        <v>9</v>
      </c>
      <c r="D12" t="s">
        <v>56</v>
      </c>
      <c r="E12" t="s">
        <v>71</v>
      </c>
      <c r="F12">
        <v>9</v>
      </c>
      <c r="G12">
        <v>11</v>
      </c>
      <c r="H12">
        <v>10</v>
      </c>
      <c r="I12" s="1">
        <v>13</v>
      </c>
      <c r="J12">
        <v>5</v>
      </c>
      <c r="K12">
        <v>9</v>
      </c>
      <c r="L12">
        <v>8</v>
      </c>
      <c r="M12" s="2">
        <v>10</v>
      </c>
      <c r="N12">
        <v>0</v>
      </c>
      <c r="AB12">
        <f t="shared" si="1"/>
        <v>8</v>
      </c>
      <c r="AC12">
        <f t="shared" si="2"/>
        <v>8</v>
      </c>
      <c r="AD12">
        <f t="shared" si="3"/>
        <v>8</v>
      </c>
      <c r="AE12">
        <f t="shared" si="4"/>
        <v>8</v>
      </c>
      <c r="AF12">
        <f t="shared" si="5"/>
        <v>8</v>
      </c>
      <c r="AG12">
        <f t="shared" si="6"/>
        <v>8</v>
      </c>
      <c r="AH12">
        <f t="shared" si="7"/>
        <v>8</v>
      </c>
    </row>
    <row r="13" spans="3:34">
      <c r="C13">
        <v>36</v>
      </c>
      <c r="D13" t="s">
        <v>82</v>
      </c>
      <c r="E13" t="s">
        <v>74</v>
      </c>
      <c r="F13">
        <v>8</v>
      </c>
      <c r="G13">
        <v>9</v>
      </c>
      <c r="H13">
        <v>11</v>
      </c>
      <c r="I13">
        <v>10</v>
      </c>
      <c r="J13">
        <v>7</v>
      </c>
      <c r="K13">
        <v>3</v>
      </c>
      <c r="L13">
        <v>8</v>
      </c>
      <c r="M13" s="2">
        <v>10</v>
      </c>
      <c r="N13">
        <v>0</v>
      </c>
      <c r="AB13">
        <f t="shared" si="1"/>
        <v>9</v>
      </c>
      <c r="AC13">
        <f t="shared" si="2"/>
        <v>9</v>
      </c>
      <c r="AD13">
        <f t="shared" si="3"/>
        <v>9</v>
      </c>
      <c r="AE13">
        <f t="shared" si="4"/>
        <v>9</v>
      </c>
      <c r="AF13">
        <f t="shared" si="5"/>
        <v>9</v>
      </c>
      <c r="AG13">
        <f t="shared" si="6"/>
        <v>9</v>
      </c>
      <c r="AH13">
        <f t="shared" si="7"/>
        <v>9</v>
      </c>
    </row>
    <row r="14" spans="3:34">
      <c r="C14">
        <v>72</v>
      </c>
      <c r="D14" t="s">
        <v>135</v>
      </c>
      <c r="E14" t="s">
        <v>115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8</v>
      </c>
      <c r="M14" s="2">
        <v>10</v>
      </c>
      <c r="N14">
        <v>0</v>
      </c>
      <c r="AB14">
        <f t="shared" si="1"/>
        <v>10</v>
      </c>
      <c r="AC14">
        <f t="shared" si="2"/>
        <v>10</v>
      </c>
      <c r="AD14">
        <f t="shared" si="3"/>
        <v>10</v>
      </c>
      <c r="AE14">
        <f t="shared" si="4"/>
        <v>10</v>
      </c>
      <c r="AF14">
        <f t="shared" si="5"/>
        <v>10</v>
      </c>
      <c r="AG14">
        <f t="shared" si="6"/>
        <v>10</v>
      </c>
      <c r="AH14">
        <f t="shared" si="7"/>
        <v>10</v>
      </c>
    </row>
    <row r="15" spans="3:34">
      <c r="C15">
        <v>14</v>
      </c>
      <c r="D15" t="s">
        <v>66</v>
      </c>
      <c r="E15" t="s">
        <v>74</v>
      </c>
      <c r="F15">
        <v>8</v>
      </c>
      <c r="G15">
        <v>10</v>
      </c>
      <c r="H15">
        <v>11</v>
      </c>
      <c r="I15">
        <v>10</v>
      </c>
      <c r="J15">
        <v>9</v>
      </c>
      <c r="K15" s="2">
        <v>11</v>
      </c>
      <c r="L15">
        <v>7</v>
      </c>
      <c r="M15" s="2">
        <v>10</v>
      </c>
      <c r="N15">
        <v>0</v>
      </c>
      <c r="AB15">
        <f t="shared" si="1"/>
        <v>11</v>
      </c>
      <c r="AC15">
        <f t="shared" si="2"/>
        <v>11</v>
      </c>
      <c r="AD15">
        <f t="shared" si="3"/>
        <v>11</v>
      </c>
      <c r="AE15">
        <f t="shared" si="4"/>
        <v>11</v>
      </c>
      <c r="AF15">
        <f t="shared" si="5"/>
        <v>11</v>
      </c>
      <c r="AG15">
        <f t="shared" si="6"/>
        <v>11</v>
      </c>
      <c r="AH15">
        <f t="shared" si="7"/>
        <v>11</v>
      </c>
    </row>
    <row r="16" spans="3:34">
      <c r="C16">
        <v>59</v>
      </c>
      <c r="D16" t="s">
        <v>130</v>
      </c>
      <c r="E16" t="s">
        <v>115</v>
      </c>
      <c r="F16">
        <v>0</v>
      </c>
      <c r="G16">
        <v>0</v>
      </c>
      <c r="H16">
        <v>0</v>
      </c>
      <c r="I16">
        <v>0</v>
      </c>
      <c r="J16">
        <v>0</v>
      </c>
      <c r="K16" s="2">
        <v>11</v>
      </c>
      <c r="L16">
        <v>7</v>
      </c>
      <c r="M16" s="2">
        <v>10</v>
      </c>
      <c r="N16">
        <v>0</v>
      </c>
      <c r="AB16">
        <f t="shared" si="1"/>
        <v>12</v>
      </c>
      <c r="AC16">
        <f t="shared" si="2"/>
        <v>12</v>
      </c>
      <c r="AD16">
        <f t="shared" si="3"/>
        <v>12</v>
      </c>
      <c r="AE16">
        <f t="shared" si="4"/>
        <v>12</v>
      </c>
      <c r="AF16">
        <f t="shared" si="5"/>
        <v>12</v>
      </c>
      <c r="AG16">
        <f t="shared" si="6"/>
        <v>12</v>
      </c>
      <c r="AH16">
        <f t="shared" si="7"/>
        <v>12</v>
      </c>
    </row>
    <row r="17" spans="3:34">
      <c r="C17">
        <v>9</v>
      </c>
      <c r="D17" t="s">
        <v>42</v>
      </c>
      <c r="E17" t="s">
        <v>70</v>
      </c>
      <c r="F17">
        <v>10</v>
      </c>
      <c r="G17">
        <v>12</v>
      </c>
      <c r="H17">
        <v>10</v>
      </c>
      <c r="I17">
        <v>10</v>
      </c>
      <c r="J17">
        <v>8</v>
      </c>
      <c r="K17">
        <v>10</v>
      </c>
      <c r="L17">
        <v>6</v>
      </c>
      <c r="M17" s="2">
        <v>10</v>
      </c>
      <c r="N17">
        <v>0</v>
      </c>
      <c r="AB17">
        <f t="shared" si="1"/>
        <v>13</v>
      </c>
      <c r="AC17">
        <f t="shared" si="2"/>
        <v>13</v>
      </c>
      <c r="AD17">
        <f t="shared" si="3"/>
        <v>13</v>
      </c>
      <c r="AE17">
        <f t="shared" si="4"/>
        <v>13</v>
      </c>
      <c r="AF17">
        <f t="shared" si="5"/>
        <v>13</v>
      </c>
      <c r="AG17">
        <f t="shared" si="6"/>
        <v>13</v>
      </c>
      <c r="AH17">
        <f t="shared" si="7"/>
        <v>13</v>
      </c>
    </row>
    <row r="18" spans="3:34">
      <c r="C18">
        <v>63</v>
      </c>
      <c r="D18" t="s">
        <v>132</v>
      </c>
      <c r="E18" t="s">
        <v>113</v>
      </c>
      <c r="F18">
        <v>0</v>
      </c>
      <c r="G18">
        <v>0</v>
      </c>
      <c r="H18">
        <v>0</v>
      </c>
      <c r="I18">
        <v>0</v>
      </c>
      <c r="J18">
        <v>0</v>
      </c>
      <c r="K18">
        <v>10</v>
      </c>
      <c r="L18">
        <v>6</v>
      </c>
      <c r="M18" s="2">
        <v>10</v>
      </c>
      <c r="N18">
        <v>0</v>
      </c>
      <c r="AB18">
        <f t="shared" si="1"/>
        <v>14</v>
      </c>
      <c r="AC18">
        <f t="shared" si="2"/>
        <v>14</v>
      </c>
      <c r="AD18">
        <f t="shared" si="3"/>
        <v>14</v>
      </c>
      <c r="AE18">
        <f t="shared" si="4"/>
        <v>14</v>
      </c>
      <c r="AF18">
        <f t="shared" si="5"/>
        <v>14</v>
      </c>
      <c r="AG18">
        <f t="shared" si="6"/>
        <v>14</v>
      </c>
      <c r="AH18">
        <f t="shared" si="7"/>
        <v>14</v>
      </c>
    </row>
    <row r="19" spans="3:34">
      <c r="C19">
        <v>5</v>
      </c>
      <c r="D19" t="s">
        <v>54</v>
      </c>
      <c r="E19" t="s">
        <v>75</v>
      </c>
      <c r="F19">
        <v>9</v>
      </c>
      <c r="G19" s="7">
        <v>14</v>
      </c>
      <c r="H19" s="1">
        <v>13</v>
      </c>
      <c r="I19">
        <v>11</v>
      </c>
      <c r="J19">
        <v>4</v>
      </c>
      <c r="K19">
        <v>8</v>
      </c>
      <c r="L19">
        <v>6</v>
      </c>
      <c r="M19" s="2">
        <v>10</v>
      </c>
      <c r="N19">
        <v>0</v>
      </c>
      <c r="AB19">
        <f t="shared" si="1"/>
        <v>15</v>
      </c>
      <c r="AC19">
        <f t="shared" si="2"/>
        <v>15</v>
      </c>
      <c r="AD19">
        <f t="shared" si="3"/>
        <v>15</v>
      </c>
      <c r="AE19">
        <f t="shared" si="4"/>
        <v>15</v>
      </c>
      <c r="AF19">
        <f t="shared" si="5"/>
        <v>15</v>
      </c>
      <c r="AG19">
        <f t="shared" si="6"/>
        <v>15</v>
      </c>
      <c r="AH19">
        <f t="shared" si="7"/>
        <v>15</v>
      </c>
    </row>
    <row r="20" spans="3:34">
      <c r="C20">
        <v>26</v>
      </c>
      <c r="D20" t="s">
        <v>24</v>
      </c>
      <c r="E20" t="s">
        <v>74</v>
      </c>
      <c r="F20" s="2">
        <v>11</v>
      </c>
      <c r="G20">
        <v>11</v>
      </c>
      <c r="H20">
        <v>9</v>
      </c>
      <c r="I20">
        <v>10</v>
      </c>
      <c r="J20">
        <v>6</v>
      </c>
      <c r="K20">
        <v>9</v>
      </c>
      <c r="L20">
        <v>0</v>
      </c>
      <c r="M20" s="2">
        <v>10</v>
      </c>
      <c r="N20">
        <v>0</v>
      </c>
      <c r="AB20">
        <f t="shared" si="1"/>
        <v>16</v>
      </c>
      <c r="AC20">
        <f t="shared" si="2"/>
        <v>16</v>
      </c>
      <c r="AD20">
        <f t="shared" si="3"/>
        <v>16</v>
      </c>
      <c r="AE20">
        <f t="shared" si="4"/>
        <v>16</v>
      </c>
      <c r="AF20">
        <f t="shared" si="5"/>
        <v>16</v>
      </c>
      <c r="AG20">
        <f t="shared" si="6"/>
        <v>16</v>
      </c>
      <c r="AH20">
        <f t="shared" si="7"/>
        <v>16</v>
      </c>
    </row>
    <row r="21" spans="3:34">
      <c r="C21">
        <v>20</v>
      </c>
      <c r="D21" t="s">
        <v>78</v>
      </c>
      <c r="E21" t="s">
        <v>74</v>
      </c>
      <c r="F21">
        <v>8</v>
      </c>
      <c r="G21">
        <v>12</v>
      </c>
      <c r="H21">
        <v>11</v>
      </c>
      <c r="I21" s="1">
        <v>13</v>
      </c>
      <c r="J21">
        <v>5</v>
      </c>
      <c r="K21">
        <v>8</v>
      </c>
      <c r="L21">
        <v>0</v>
      </c>
      <c r="M21" s="2">
        <v>10</v>
      </c>
      <c r="N21">
        <v>0</v>
      </c>
      <c r="AB21">
        <f t="shared" si="1"/>
        <v>17</v>
      </c>
      <c r="AC21">
        <f t="shared" si="2"/>
        <v>17</v>
      </c>
      <c r="AD21">
        <f t="shared" si="3"/>
        <v>17</v>
      </c>
      <c r="AE21">
        <f t="shared" si="4"/>
        <v>17</v>
      </c>
      <c r="AF21">
        <f t="shared" si="5"/>
        <v>17</v>
      </c>
      <c r="AG21">
        <f t="shared" si="6"/>
        <v>17</v>
      </c>
      <c r="AH21">
        <f t="shared" si="7"/>
        <v>17</v>
      </c>
    </row>
    <row r="22" spans="3:34">
      <c r="C22">
        <v>33</v>
      </c>
      <c r="D22" t="s">
        <v>46</v>
      </c>
      <c r="E22" t="s">
        <v>74</v>
      </c>
      <c r="F22">
        <v>9</v>
      </c>
      <c r="G22">
        <v>12</v>
      </c>
      <c r="H22">
        <v>8</v>
      </c>
      <c r="I22">
        <v>9</v>
      </c>
      <c r="J22">
        <v>8</v>
      </c>
      <c r="K22">
        <v>9</v>
      </c>
      <c r="L22" s="2">
        <v>9</v>
      </c>
      <c r="M22">
        <v>9</v>
      </c>
      <c r="N22">
        <v>0</v>
      </c>
      <c r="AB22">
        <f t="shared" si="1"/>
        <v>18</v>
      </c>
      <c r="AC22">
        <f t="shared" si="2"/>
        <v>18</v>
      </c>
      <c r="AD22">
        <f t="shared" si="3"/>
        <v>18</v>
      </c>
      <c r="AE22">
        <f t="shared" si="4"/>
        <v>18</v>
      </c>
      <c r="AF22">
        <f t="shared" si="5"/>
        <v>18</v>
      </c>
      <c r="AG22">
        <f t="shared" si="6"/>
        <v>18</v>
      </c>
      <c r="AH22">
        <f t="shared" si="7"/>
        <v>18</v>
      </c>
    </row>
    <row r="23" spans="3:34">
      <c r="C23">
        <v>26</v>
      </c>
      <c r="D23" t="s">
        <v>87</v>
      </c>
      <c r="E23" t="s">
        <v>74</v>
      </c>
      <c r="F23">
        <v>8</v>
      </c>
      <c r="G23">
        <v>12</v>
      </c>
      <c r="H23">
        <v>10</v>
      </c>
      <c r="I23">
        <v>10</v>
      </c>
      <c r="J23">
        <v>5</v>
      </c>
      <c r="K23">
        <v>8</v>
      </c>
      <c r="L23" s="2">
        <v>9</v>
      </c>
      <c r="M23">
        <v>9</v>
      </c>
      <c r="N23">
        <v>0</v>
      </c>
      <c r="AB23">
        <f t="shared" si="1"/>
        <v>19</v>
      </c>
      <c r="AC23">
        <f t="shared" si="2"/>
        <v>19</v>
      </c>
      <c r="AD23">
        <f t="shared" si="3"/>
        <v>19</v>
      </c>
      <c r="AE23">
        <f t="shared" si="4"/>
        <v>19</v>
      </c>
      <c r="AF23">
        <f t="shared" si="5"/>
        <v>19</v>
      </c>
      <c r="AG23">
        <f t="shared" si="6"/>
        <v>19</v>
      </c>
      <c r="AH23">
        <f t="shared" si="7"/>
        <v>19</v>
      </c>
    </row>
    <row r="24" spans="3:34">
      <c r="C24">
        <v>20</v>
      </c>
      <c r="D24" t="s">
        <v>62</v>
      </c>
      <c r="E24" t="s">
        <v>72</v>
      </c>
      <c r="F24">
        <v>9</v>
      </c>
      <c r="G24">
        <v>11</v>
      </c>
      <c r="H24">
        <v>9</v>
      </c>
      <c r="I24">
        <v>11</v>
      </c>
      <c r="J24">
        <v>8</v>
      </c>
      <c r="K24">
        <v>10</v>
      </c>
      <c r="L24">
        <v>8</v>
      </c>
      <c r="M24">
        <v>9</v>
      </c>
      <c r="N24">
        <v>0</v>
      </c>
      <c r="AB24">
        <f t="shared" si="1"/>
        <v>20</v>
      </c>
      <c r="AC24">
        <f t="shared" si="2"/>
        <v>20</v>
      </c>
      <c r="AD24">
        <f t="shared" si="3"/>
        <v>20</v>
      </c>
      <c r="AE24">
        <f t="shared" si="4"/>
        <v>20</v>
      </c>
      <c r="AF24">
        <f t="shared" si="5"/>
        <v>20</v>
      </c>
      <c r="AG24">
        <f t="shared" si="6"/>
        <v>20</v>
      </c>
      <c r="AH24">
        <f t="shared" si="7"/>
        <v>20</v>
      </c>
    </row>
    <row r="25" spans="3:34">
      <c r="C25">
        <v>5</v>
      </c>
      <c r="D25" t="s">
        <v>85</v>
      </c>
      <c r="E25" t="s">
        <v>125</v>
      </c>
      <c r="F25">
        <v>8</v>
      </c>
      <c r="G25" s="7">
        <v>14</v>
      </c>
      <c r="H25">
        <v>11</v>
      </c>
      <c r="I25">
        <v>12</v>
      </c>
      <c r="J25">
        <v>7</v>
      </c>
      <c r="K25">
        <v>9</v>
      </c>
      <c r="L25">
        <v>8</v>
      </c>
      <c r="M25">
        <v>9</v>
      </c>
      <c r="N25">
        <v>0</v>
      </c>
      <c r="AB25">
        <f t="shared" si="1"/>
        <v>21</v>
      </c>
      <c r="AC25">
        <f t="shared" si="2"/>
        <v>21</v>
      </c>
      <c r="AD25">
        <f t="shared" si="3"/>
        <v>21</v>
      </c>
      <c r="AE25">
        <f t="shared" si="4"/>
        <v>21</v>
      </c>
      <c r="AF25">
        <f t="shared" si="5"/>
        <v>21</v>
      </c>
      <c r="AG25">
        <f t="shared" si="6"/>
        <v>21</v>
      </c>
      <c r="AH25">
        <f t="shared" si="7"/>
        <v>21</v>
      </c>
    </row>
    <row r="26" spans="3:34">
      <c r="C26">
        <v>36</v>
      </c>
      <c r="D26" t="s">
        <v>80</v>
      </c>
      <c r="E26" t="s">
        <v>70</v>
      </c>
      <c r="F26">
        <v>8</v>
      </c>
      <c r="G26">
        <v>10</v>
      </c>
      <c r="H26">
        <v>11</v>
      </c>
      <c r="I26">
        <v>9</v>
      </c>
      <c r="J26">
        <v>8</v>
      </c>
      <c r="K26">
        <v>1</v>
      </c>
      <c r="L26">
        <v>8</v>
      </c>
      <c r="M26">
        <v>9</v>
      </c>
      <c r="N26">
        <v>0</v>
      </c>
      <c r="AB26">
        <f t="shared" si="1"/>
        <v>22</v>
      </c>
      <c r="AC26">
        <f t="shared" si="2"/>
        <v>22</v>
      </c>
      <c r="AD26">
        <f t="shared" si="3"/>
        <v>22</v>
      </c>
      <c r="AE26">
        <f t="shared" si="4"/>
        <v>22</v>
      </c>
      <c r="AF26">
        <f t="shared" si="5"/>
        <v>22</v>
      </c>
      <c r="AG26">
        <f t="shared" si="6"/>
        <v>22</v>
      </c>
      <c r="AH26">
        <f t="shared" si="7"/>
        <v>22</v>
      </c>
    </row>
    <row r="27" spans="3:34">
      <c r="C27">
        <v>14</v>
      </c>
      <c r="D27" t="s">
        <v>102</v>
      </c>
      <c r="E27" t="s">
        <v>72</v>
      </c>
      <c r="F27">
        <v>6</v>
      </c>
      <c r="G27">
        <v>12</v>
      </c>
      <c r="H27">
        <v>11</v>
      </c>
      <c r="I27">
        <v>12</v>
      </c>
      <c r="J27">
        <v>8</v>
      </c>
      <c r="K27">
        <v>10</v>
      </c>
      <c r="L27">
        <v>7</v>
      </c>
      <c r="M27">
        <v>9</v>
      </c>
      <c r="N27">
        <v>0</v>
      </c>
      <c r="AB27">
        <f t="shared" si="1"/>
        <v>23</v>
      </c>
      <c r="AC27">
        <f t="shared" si="2"/>
        <v>23</v>
      </c>
      <c r="AD27">
        <f t="shared" si="3"/>
        <v>23</v>
      </c>
      <c r="AE27">
        <f t="shared" si="4"/>
        <v>23</v>
      </c>
      <c r="AF27">
        <f t="shared" si="5"/>
        <v>23</v>
      </c>
      <c r="AG27">
        <f t="shared" si="6"/>
        <v>23</v>
      </c>
      <c r="AH27">
        <f t="shared" si="7"/>
        <v>23</v>
      </c>
    </row>
    <row r="28" spans="3:34">
      <c r="C28">
        <v>18</v>
      </c>
      <c r="D28" t="s">
        <v>28</v>
      </c>
      <c r="E28" t="s">
        <v>75</v>
      </c>
      <c r="F28" s="2">
        <v>11</v>
      </c>
      <c r="G28">
        <v>11</v>
      </c>
      <c r="H28">
        <v>0</v>
      </c>
      <c r="I28">
        <v>12</v>
      </c>
      <c r="J28">
        <v>9</v>
      </c>
      <c r="K28">
        <v>9</v>
      </c>
      <c r="L28">
        <v>7</v>
      </c>
      <c r="M28">
        <v>9</v>
      </c>
      <c r="N28">
        <v>0</v>
      </c>
    </row>
    <row r="29" spans="3:34">
      <c r="C29">
        <v>34</v>
      </c>
      <c r="D29" t="s">
        <v>35</v>
      </c>
      <c r="E29" t="s">
        <v>70</v>
      </c>
      <c r="F29">
        <v>10</v>
      </c>
      <c r="G29">
        <v>1</v>
      </c>
      <c r="H29">
        <v>9</v>
      </c>
      <c r="I29">
        <v>11</v>
      </c>
      <c r="J29">
        <v>9</v>
      </c>
      <c r="K29">
        <v>9</v>
      </c>
      <c r="L29">
        <v>7</v>
      </c>
      <c r="M29">
        <v>9</v>
      </c>
      <c r="N29">
        <v>0</v>
      </c>
    </row>
    <row r="30" spans="3:34">
      <c r="C30">
        <v>5</v>
      </c>
      <c r="D30" t="s">
        <v>37</v>
      </c>
      <c r="E30" t="s">
        <v>74</v>
      </c>
      <c r="F30">
        <v>10</v>
      </c>
      <c r="G30">
        <v>13</v>
      </c>
      <c r="H30">
        <v>11</v>
      </c>
      <c r="I30">
        <v>12</v>
      </c>
      <c r="J30">
        <v>8</v>
      </c>
      <c r="K30">
        <v>8</v>
      </c>
      <c r="L30">
        <v>7</v>
      </c>
      <c r="M30">
        <v>9</v>
      </c>
      <c r="N30">
        <v>0</v>
      </c>
    </row>
    <row r="31" spans="3:34">
      <c r="C31">
        <v>42</v>
      </c>
      <c r="D31" t="s">
        <v>67</v>
      </c>
      <c r="E31" t="s">
        <v>75</v>
      </c>
      <c r="F31">
        <v>8</v>
      </c>
      <c r="G31">
        <v>10</v>
      </c>
      <c r="H31">
        <v>9</v>
      </c>
      <c r="I31">
        <v>12</v>
      </c>
      <c r="J31">
        <v>7</v>
      </c>
      <c r="K31">
        <v>7</v>
      </c>
      <c r="L31">
        <v>7</v>
      </c>
      <c r="M31">
        <v>9</v>
      </c>
      <c r="N31">
        <v>0</v>
      </c>
    </row>
    <row r="32" spans="3:34">
      <c r="C32">
        <v>73</v>
      </c>
      <c r="D32" t="s">
        <v>137</v>
      </c>
      <c r="E32" t="s">
        <v>75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7</v>
      </c>
      <c r="M32">
        <v>9</v>
      </c>
      <c r="N32">
        <v>0</v>
      </c>
    </row>
    <row r="33" spans="3:14">
      <c r="C33">
        <v>9</v>
      </c>
      <c r="D33" t="s">
        <v>32</v>
      </c>
      <c r="E33" t="s">
        <v>74</v>
      </c>
      <c r="F33" s="2">
        <v>11</v>
      </c>
      <c r="G33">
        <v>11</v>
      </c>
      <c r="H33" s="2">
        <v>12</v>
      </c>
      <c r="I33">
        <v>9</v>
      </c>
      <c r="J33">
        <v>7</v>
      </c>
      <c r="K33" s="2">
        <v>11</v>
      </c>
      <c r="L33">
        <v>6</v>
      </c>
      <c r="M33">
        <v>9</v>
      </c>
      <c r="N33">
        <v>0</v>
      </c>
    </row>
    <row r="34" spans="3:14">
      <c r="C34">
        <v>14</v>
      </c>
      <c r="D34" t="s">
        <v>58</v>
      </c>
      <c r="E34" t="s">
        <v>115</v>
      </c>
      <c r="F34">
        <v>9</v>
      </c>
      <c r="G34">
        <v>12</v>
      </c>
      <c r="H34">
        <v>10</v>
      </c>
      <c r="I34">
        <v>11</v>
      </c>
      <c r="J34">
        <v>8</v>
      </c>
      <c r="K34">
        <v>10</v>
      </c>
      <c r="L34">
        <v>6</v>
      </c>
      <c r="M34">
        <v>9</v>
      </c>
      <c r="N34">
        <v>0</v>
      </c>
    </row>
    <row r="35" spans="3:14">
      <c r="C35">
        <v>14</v>
      </c>
      <c r="D35" t="s">
        <v>29</v>
      </c>
      <c r="E35" t="s">
        <v>75</v>
      </c>
      <c r="F35" s="2">
        <v>11</v>
      </c>
      <c r="G35">
        <v>12</v>
      </c>
      <c r="H35">
        <v>10</v>
      </c>
      <c r="I35">
        <v>11</v>
      </c>
      <c r="J35">
        <v>7</v>
      </c>
      <c r="K35">
        <v>9</v>
      </c>
      <c r="L35">
        <v>6</v>
      </c>
      <c r="M35">
        <v>9</v>
      </c>
      <c r="N35">
        <v>0</v>
      </c>
    </row>
    <row r="36" spans="3:14">
      <c r="C36">
        <v>48</v>
      </c>
      <c r="D36" t="s">
        <v>47</v>
      </c>
      <c r="E36" t="s">
        <v>74</v>
      </c>
      <c r="F36">
        <v>9</v>
      </c>
      <c r="G36">
        <v>13</v>
      </c>
      <c r="H36">
        <v>0</v>
      </c>
      <c r="I36">
        <v>0</v>
      </c>
      <c r="J36" s="7">
        <v>10</v>
      </c>
      <c r="K36">
        <v>10</v>
      </c>
      <c r="L36">
        <v>0</v>
      </c>
      <c r="M36">
        <v>9</v>
      </c>
      <c r="N36">
        <v>0</v>
      </c>
    </row>
    <row r="37" spans="3:14">
      <c r="C37">
        <v>85</v>
      </c>
      <c r="D37" t="s">
        <v>140</v>
      </c>
      <c r="E37" t="s">
        <v>113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9</v>
      </c>
      <c r="N37">
        <v>0</v>
      </c>
    </row>
    <row r="38" spans="3:14">
      <c r="C38">
        <v>26</v>
      </c>
      <c r="D38" t="s">
        <v>41</v>
      </c>
      <c r="E38" t="s">
        <v>114</v>
      </c>
      <c r="F38">
        <v>10</v>
      </c>
      <c r="G38">
        <v>10</v>
      </c>
      <c r="H38">
        <v>9</v>
      </c>
      <c r="I38">
        <v>10</v>
      </c>
      <c r="J38">
        <v>6</v>
      </c>
      <c r="K38">
        <v>8</v>
      </c>
      <c r="L38" s="1">
        <v>11</v>
      </c>
      <c r="M38">
        <v>8</v>
      </c>
      <c r="N38">
        <v>0</v>
      </c>
    </row>
    <row r="39" spans="3:14">
      <c r="C39">
        <v>71</v>
      </c>
      <c r="D39" t="s">
        <v>134</v>
      </c>
      <c r="E39" t="s">
        <v>113</v>
      </c>
      <c r="F39">
        <v>0</v>
      </c>
      <c r="G39">
        <v>0</v>
      </c>
      <c r="H39">
        <v>0</v>
      </c>
      <c r="I39">
        <v>0</v>
      </c>
      <c r="J39">
        <v>0</v>
      </c>
      <c r="K39">
        <v>1</v>
      </c>
      <c r="L39" s="7">
        <v>10</v>
      </c>
      <c r="M39">
        <v>8</v>
      </c>
      <c r="N39">
        <v>0</v>
      </c>
    </row>
    <row r="40" spans="3:14">
      <c r="C40">
        <v>18</v>
      </c>
      <c r="D40" t="s">
        <v>92</v>
      </c>
      <c r="E40" t="s">
        <v>72</v>
      </c>
      <c r="F40">
        <v>8</v>
      </c>
      <c r="G40">
        <v>12</v>
      </c>
      <c r="H40">
        <v>10</v>
      </c>
      <c r="I40">
        <v>10</v>
      </c>
      <c r="J40">
        <v>8</v>
      </c>
      <c r="K40" s="2">
        <v>11</v>
      </c>
      <c r="L40" s="2">
        <v>9</v>
      </c>
      <c r="M40">
        <v>8</v>
      </c>
      <c r="N40">
        <v>0</v>
      </c>
    </row>
    <row r="41" spans="3:14">
      <c r="C41">
        <v>26</v>
      </c>
      <c r="D41" t="s">
        <v>101</v>
      </c>
      <c r="E41" t="s">
        <v>74</v>
      </c>
      <c r="F41">
        <v>6</v>
      </c>
      <c r="G41">
        <v>13</v>
      </c>
      <c r="H41">
        <v>10</v>
      </c>
      <c r="I41">
        <v>9</v>
      </c>
      <c r="J41">
        <v>8</v>
      </c>
      <c r="K41">
        <v>9</v>
      </c>
      <c r="L41" s="2">
        <v>9</v>
      </c>
      <c r="M41">
        <v>8</v>
      </c>
      <c r="N41">
        <v>0</v>
      </c>
    </row>
    <row r="42" spans="3:14">
      <c r="C42">
        <v>36</v>
      </c>
      <c r="D42" t="s">
        <v>88</v>
      </c>
      <c r="E42" t="s">
        <v>72</v>
      </c>
      <c r="F42">
        <v>8</v>
      </c>
      <c r="G42">
        <v>9</v>
      </c>
      <c r="H42">
        <v>10</v>
      </c>
      <c r="I42">
        <v>12</v>
      </c>
      <c r="J42">
        <v>7</v>
      </c>
      <c r="K42">
        <v>0</v>
      </c>
      <c r="L42" s="2">
        <v>9</v>
      </c>
      <c r="M42">
        <v>8</v>
      </c>
      <c r="N42">
        <v>0</v>
      </c>
    </row>
    <row r="43" spans="3:14">
      <c r="C43">
        <v>4</v>
      </c>
      <c r="D43" t="s">
        <v>23</v>
      </c>
      <c r="E43" t="s">
        <v>73</v>
      </c>
      <c r="F43" s="2">
        <v>11</v>
      </c>
      <c r="G43">
        <v>13</v>
      </c>
      <c r="H43">
        <v>11</v>
      </c>
      <c r="I43">
        <v>10</v>
      </c>
      <c r="J43">
        <v>8</v>
      </c>
      <c r="K43" s="2">
        <v>11</v>
      </c>
      <c r="L43">
        <v>8</v>
      </c>
      <c r="M43">
        <v>8</v>
      </c>
      <c r="N43">
        <v>0</v>
      </c>
    </row>
    <row r="44" spans="3:14">
      <c r="C44">
        <v>20</v>
      </c>
      <c r="D44" t="s">
        <v>20</v>
      </c>
      <c r="E44" t="s">
        <v>70</v>
      </c>
      <c r="F44" s="1">
        <v>12</v>
      </c>
      <c r="G44">
        <v>10</v>
      </c>
      <c r="H44">
        <v>9</v>
      </c>
      <c r="I44">
        <v>9</v>
      </c>
      <c r="J44" s="7">
        <v>10</v>
      </c>
      <c r="K44">
        <v>9</v>
      </c>
      <c r="L44">
        <v>8</v>
      </c>
      <c r="M44">
        <v>8</v>
      </c>
      <c r="N44">
        <v>0</v>
      </c>
    </row>
    <row r="45" spans="3:14">
      <c r="C45">
        <v>73</v>
      </c>
      <c r="D45" t="s">
        <v>138</v>
      </c>
      <c r="E45" t="s">
        <v>70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8</v>
      </c>
      <c r="M45">
        <v>8</v>
      </c>
      <c r="N45">
        <v>0</v>
      </c>
    </row>
    <row r="46" spans="3:14">
      <c r="C46">
        <v>20</v>
      </c>
      <c r="D46" t="s">
        <v>79</v>
      </c>
      <c r="E46" t="s">
        <v>70</v>
      </c>
      <c r="F46">
        <v>8</v>
      </c>
      <c r="G46">
        <v>13</v>
      </c>
      <c r="H46">
        <v>10</v>
      </c>
      <c r="I46">
        <v>12</v>
      </c>
      <c r="J46">
        <v>7</v>
      </c>
      <c r="K46">
        <v>9</v>
      </c>
      <c r="L46">
        <v>7</v>
      </c>
      <c r="M46">
        <v>8</v>
      </c>
      <c r="N46">
        <v>0</v>
      </c>
    </row>
    <row r="47" spans="3:14">
      <c r="C47">
        <v>36</v>
      </c>
      <c r="D47" t="s">
        <v>76</v>
      </c>
      <c r="E47" t="s">
        <v>74</v>
      </c>
      <c r="F47">
        <v>8</v>
      </c>
      <c r="G47">
        <v>12</v>
      </c>
      <c r="H47">
        <v>9</v>
      </c>
      <c r="I47">
        <v>10</v>
      </c>
      <c r="J47">
        <v>6</v>
      </c>
      <c r="K47">
        <v>9</v>
      </c>
      <c r="L47">
        <v>7</v>
      </c>
      <c r="M47">
        <v>8</v>
      </c>
      <c r="N47">
        <v>0</v>
      </c>
    </row>
    <row r="48" spans="3:14">
      <c r="C48">
        <v>42</v>
      </c>
      <c r="D48" t="s">
        <v>68</v>
      </c>
      <c r="E48" t="s">
        <v>74</v>
      </c>
      <c r="F48">
        <v>8</v>
      </c>
      <c r="G48">
        <v>11</v>
      </c>
      <c r="H48">
        <v>8</v>
      </c>
      <c r="I48">
        <v>11</v>
      </c>
      <c r="J48">
        <v>9</v>
      </c>
      <c r="K48">
        <v>5</v>
      </c>
      <c r="L48">
        <v>7</v>
      </c>
      <c r="M48">
        <v>8</v>
      </c>
      <c r="N48">
        <v>0</v>
      </c>
    </row>
    <row r="49" spans="3:14">
      <c r="C49">
        <v>5</v>
      </c>
      <c r="D49" t="s">
        <v>59</v>
      </c>
      <c r="E49" t="s">
        <v>72</v>
      </c>
      <c r="F49">
        <v>9</v>
      </c>
      <c r="G49">
        <v>13</v>
      </c>
      <c r="H49" s="1">
        <v>13</v>
      </c>
      <c r="I49">
        <v>9</v>
      </c>
      <c r="J49">
        <v>9</v>
      </c>
      <c r="K49">
        <v>10</v>
      </c>
      <c r="L49">
        <v>6</v>
      </c>
      <c r="M49">
        <v>8</v>
      </c>
      <c r="N49">
        <v>0</v>
      </c>
    </row>
    <row r="50" spans="3:14">
      <c r="C50">
        <v>34</v>
      </c>
      <c r="D50" t="s">
        <v>34</v>
      </c>
      <c r="E50" t="s">
        <v>71</v>
      </c>
      <c r="F50">
        <v>10</v>
      </c>
      <c r="G50">
        <v>13</v>
      </c>
      <c r="H50">
        <v>10</v>
      </c>
      <c r="I50">
        <v>10</v>
      </c>
      <c r="J50">
        <v>7</v>
      </c>
      <c r="K50">
        <v>0</v>
      </c>
      <c r="L50">
        <v>6</v>
      </c>
      <c r="M50">
        <v>8</v>
      </c>
      <c r="N50">
        <v>0</v>
      </c>
    </row>
    <row r="51" spans="3:14">
      <c r="C51">
        <v>26</v>
      </c>
      <c r="D51" t="s">
        <v>64</v>
      </c>
      <c r="E51" t="s">
        <v>70</v>
      </c>
      <c r="F51">
        <v>9</v>
      </c>
      <c r="G51">
        <v>12</v>
      </c>
      <c r="H51" s="2">
        <v>12</v>
      </c>
      <c r="I51">
        <v>10</v>
      </c>
      <c r="J51">
        <v>6</v>
      </c>
      <c r="K51">
        <v>9</v>
      </c>
      <c r="L51">
        <v>4</v>
      </c>
      <c r="M51">
        <v>8</v>
      </c>
      <c r="N51">
        <v>0</v>
      </c>
    </row>
    <row r="52" spans="3:14">
      <c r="C52">
        <v>20</v>
      </c>
      <c r="D52" t="s">
        <v>57</v>
      </c>
      <c r="E52" t="s">
        <v>72</v>
      </c>
      <c r="F52">
        <v>9</v>
      </c>
      <c r="G52">
        <v>12</v>
      </c>
      <c r="H52">
        <v>11</v>
      </c>
      <c r="I52">
        <v>9</v>
      </c>
      <c r="J52">
        <v>9</v>
      </c>
      <c r="K52">
        <v>9</v>
      </c>
      <c r="L52">
        <v>8</v>
      </c>
      <c r="M52">
        <v>7</v>
      </c>
      <c r="N52">
        <v>0</v>
      </c>
    </row>
    <row r="53" spans="3:14">
      <c r="C53">
        <v>36</v>
      </c>
      <c r="D53" t="s">
        <v>36</v>
      </c>
      <c r="E53" t="s">
        <v>74</v>
      </c>
      <c r="F53">
        <v>10</v>
      </c>
      <c r="G53">
        <v>9</v>
      </c>
      <c r="H53">
        <v>8</v>
      </c>
      <c r="I53">
        <v>11</v>
      </c>
      <c r="J53">
        <v>9</v>
      </c>
      <c r="K53">
        <v>8</v>
      </c>
      <c r="L53">
        <v>8</v>
      </c>
      <c r="M53">
        <v>7</v>
      </c>
      <c r="N53">
        <v>0</v>
      </c>
    </row>
    <row r="54" spans="3:14">
      <c r="C54">
        <v>26</v>
      </c>
      <c r="D54" t="s">
        <v>48</v>
      </c>
      <c r="E54" t="s">
        <v>75</v>
      </c>
      <c r="F54">
        <v>9</v>
      </c>
      <c r="G54">
        <v>12</v>
      </c>
      <c r="H54">
        <v>10</v>
      </c>
      <c r="I54">
        <v>10</v>
      </c>
      <c r="J54">
        <v>9</v>
      </c>
      <c r="K54">
        <v>8</v>
      </c>
      <c r="L54">
        <v>8</v>
      </c>
      <c r="M54">
        <v>7</v>
      </c>
      <c r="N54">
        <v>0</v>
      </c>
    </row>
    <row r="55" spans="3:14">
      <c r="C55">
        <v>2</v>
      </c>
      <c r="D55" t="s">
        <v>26</v>
      </c>
      <c r="E55" t="s">
        <v>70</v>
      </c>
      <c r="F55" s="2">
        <v>11</v>
      </c>
      <c r="G55">
        <v>13</v>
      </c>
      <c r="H55" s="2">
        <v>12</v>
      </c>
      <c r="I55">
        <v>12</v>
      </c>
      <c r="J55">
        <v>9</v>
      </c>
      <c r="K55">
        <v>10</v>
      </c>
      <c r="L55">
        <v>7</v>
      </c>
      <c r="M55">
        <v>7</v>
      </c>
      <c r="N55">
        <v>0</v>
      </c>
    </row>
    <row r="56" spans="3:14">
      <c r="C56">
        <v>42</v>
      </c>
      <c r="D56" t="s">
        <v>84</v>
      </c>
      <c r="E56" t="s">
        <v>114</v>
      </c>
      <c r="F56">
        <v>8</v>
      </c>
      <c r="G56">
        <v>13</v>
      </c>
      <c r="H56">
        <v>10</v>
      </c>
      <c r="I56">
        <v>0</v>
      </c>
      <c r="J56">
        <v>8</v>
      </c>
      <c r="K56" s="1">
        <v>12</v>
      </c>
      <c r="L56">
        <v>4</v>
      </c>
      <c r="M56">
        <v>7</v>
      </c>
      <c r="N56">
        <v>0</v>
      </c>
    </row>
    <row r="57" spans="3:14">
      <c r="C57">
        <v>57</v>
      </c>
      <c r="D57" t="s">
        <v>129</v>
      </c>
      <c r="E57" t="s">
        <v>72</v>
      </c>
      <c r="F57">
        <v>0</v>
      </c>
      <c r="G57">
        <v>11</v>
      </c>
      <c r="H57">
        <v>0</v>
      </c>
      <c r="I57">
        <v>7</v>
      </c>
      <c r="J57">
        <v>0</v>
      </c>
      <c r="K57">
        <v>0</v>
      </c>
      <c r="L57" s="2">
        <v>9</v>
      </c>
      <c r="M57">
        <v>6</v>
      </c>
      <c r="N57">
        <v>0</v>
      </c>
    </row>
    <row r="58" spans="3:14">
      <c r="C58">
        <v>100</v>
      </c>
      <c r="D58" t="s">
        <v>144</v>
      </c>
      <c r="E58" t="s">
        <v>113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6</v>
      </c>
      <c r="N58">
        <v>0</v>
      </c>
    </row>
    <row r="59" spans="3:14">
      <c r="C59">
        <v>73</v>
      </c>
      <c r="D59" t="s">
        <v>136</v>
      </c>
      <c r="E59" t="s">
        <v>115</v>
      </c>
      <c r="F59">
        <v>0</v>
      </c>
      <c r="G59">
        <v>0</v>
      </c>
      <c r="H59">
        <v>0</v>
      </c>
      <c r="I59">
        <v>0</v>
      </c>
      <c r="J59">
        <v>2</v>
      </c>
      <c r="K59">
        <v>0</v>
      </c>
      <c r="L59" s="2">
        <v>9</v>
      </c>
      <c r="M59">
        <v>5</v>
      </c>
      <c r="N59">
        <v>0</v>
      </c>
    </row>
    <row r="60" spans="3:14">
      <c r="C60">
        <v>62</v>
      </c>
      <c r="D60" t="s">
        <v>83</v>
      </c>
      <c r="E60" t="s">
        <v>75</v>
      </c>
      <c r="F60">
        <v>8</v>
      </c>
      <c r="G60">
        <v>0</v>
      </c>
      <c r="H60">
        <v>0</v>
      </c>
      <c r="I60">
        <v>0</v>
      </c>
      <c r="J60">
        <v>0</v>
      </c>
      <c r="K60">
        <v>10</v>
      </c>
      <c r="L60" s="2">
        <v>9</v>
      </c>
      <c r="M60">
        <v>0</v>
      </c>
      <c r="N60">
        <v>0</v>
      </c>
    </row>
    <row r="61" spans="3:14">
      <c r="C61">
        <v>26</v>
      </c>
      <c r="D61" t="s">
        <v>31</v>
      </c>
      <c r="E61" t="s">
        <v>75</v>
      </c>
      <c r="F61" s="2">
        <v>11</v>
      </c>
      <c r="G61">
        <v>11</v>
      </c>
      <c r="H61">
        <v>11</v>
      </c>
      <c r="I61">
        <v>8</v>
      </c>
      <c r="J61">
        <v>7</v>
      </c>
      <c r="K61">
        <v>9</v>
      </c>
      <c r="L61" s="2">
        <v>9</v>
      </c>
      <c r="M61">
        <v>0</v>
      </c>
      <c r="N61">
        <v>0</v>
      </c>
    </row>
    <row r="62" spans="3:14">
      <c r="C62">
        <v>54</v>
      </c>
      <c r="D62" t="s">
        <v>61</v>
      </c>
      <c r="E62" t="s">
        <v>75</v>
      </c>
      <c r="F62">
        <v>9</v>
      </c>
      <c r="G62">
        <v>10</v>
      </c>
      <c r="H62">
        <v>9</v>
      </c>
      <c r="I62">
        <v>0</v>
      </c>
      <c r="J62">
        <v>0</v>
      </c>
      <c r="K62">
        <v>0</v>
      </c>
      <c r="L62" s="2">
        <v>9</v>
      </c>
      <c r="M62">
        <v>0</v>
      </c>
      <c r="N62">
        <v>0</v>
      </c>
    </row>
    <row r="63" spans="3:14">
      <c r="C63">
        <v>85</v>
      </c>
      <c r="D63" t="s">
        <v>139</v>
      </c>
      <c r="E63" t="s">
        <v>113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 s="2">
        <v>9</v>
      </c>
      <c r="M63">
        <v>0</v>
      </c>
      <c r="N63">
        <v>0</v>
      </c>
    </row>
    <row r="64" spans="3:14">
      <c r="C64">
        <v>51</v>
      </c>
      <c r="D64" t="s">
        <v>117</v>
      </c>
      <c r="E64" t="s">
        <v>114</v>
      </c>
      <c r="F64">
        <v>0</v>
      </c>
      <c r="G64" s="7">
        <v>14</v>
      </c>
      <c r="H64">
        <v>8</v>
      </c>
      <c r="I64">
        <v>10</v>
      </c>
      <c r="J64">
        <v>0</v>
      </c>
      <c r="K64">
        <v>0</v>
      </c>
      <c r="L64">
        <v>8</v>
      </c>
      <c r="M64">
        <v>0</v>
      </c>
      <c r="N64">
        <v>0</v>
      </c>
    </row>
    <row r="65" spans="3:14">
      <c r="C65">
        <v>90</v>
      </c>
      <c r="D65" t="s">
        <v>141</v>
      </c>
      <c r="E65" t="s">
        <v>70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8</v>
      </c>
      <c r="M65">
        <v>0</v>
      </c>
      <c r="N65">
        <v>0</v>
      </c>
    </row>
    <row r="66" spans="3:14">
      <c r="C66">
        <v>36</v>
      </c>
      <c r="D66" t="s">
        <v>44</v>
      </c>
      <c r="E66" t="s">
        <v>75</v>
      </c>
      <c r="F66">
        <v>10</v>
      </c>
      <c r="G66">
        <v>9</v>
      </c>
      <c r="H66">
        <v>8</v>
      </c>
      <c r="I66">
        <v>10</v>
      </c>
      <c r="J66">
        <v>8</v>
      </c>
      <c r="K66" s="2">
        <v>11</v>
      </c>
      <c r="L66">
        <v>7</v>
      </c>
      <c r="M66">
        <v>0</v>
      </c>
      <c r="N66">
        <v>0</v>
      </c>
    </row>
    <row r="67" spans="3:14">
      <c r="C67">
        <v>49</v>
      </c>
      <c r="D67" t="s">
        <v>94</v>
      </c>
      <c r="E67" t="s">
        <v>75</v>
      </c>
      <c r="F67">
        <v>7</v>
      </c>
      <c r="G67">
        <v>0</v>
      </c>
      <c r="H67">
        <v>11</v>
      </c>
      <c r="I67">
        <v>1</v>
      </c>
      <c r="J67" s="7">
        <v>10</v>
      </c>
      <c r="K67">
        <v>9</v>
      </c>
      <c r="L67">
        <v>7</v>
      </c>
      <c r="M67">
        <v>0</v>
      </c>
      <c r="N67">
        <v>0</v>
      </c>
    </row>
    <row r="68" spans="3:14">
      <c r="C68">
        <v>50</v>
      </c>
      <c r="D68" t="s">
        <v>40</v>
      </c>
      <c r="E68" t="s">
        <v>72</v>
      </c>
      <c r="F68">
        <v>10</v>
      </c>
      <c r="G68">
        <v>11</v>
      </c>
      <c r="H68">
        <v>0</v>
      </c>
      <c r="I68">
        <v>1</v>
      </c>
      <c r="J68">
        <v>7</v>
      </c>
      <c r="K68">
        <v>8</v>
      </c>
      <c r="L68">
        <v>7</v>
      </c>
      <c r="M68">
        <v>0</v>
      </c>
      <c r="N68">
        <v>0</v>
      </c>
    </row>
    <row r="69" spans="3:14">
      <c r="C69">
        <v>46</v>
      </c>
      <c r="D69" t="s">
        <v>63</v>
      </c>
      <c r="E69" t="s">
        <v>71</v>
      </c>
      <c r="F69">
        <v>9</v>
      </c>
      <c r="G69">
        <v>12</v>
      </c>
      <c r="H69">
        <v>9</v>
      </c>
      <c r="I69" s="1">
        <v>13</v>
      </c>
      <c r="J69">
        <v>0</v>
      </c>
      <c r="K69">
        <v>7</v>
      </c>
      <c r="L69">
        <v>7</v>
      </c>
      <c r="M69">
        <v>0</v>
      </c>
      <c r="N69">
        <v>0</v>
      </c>
    </row>
    <row r="70" spans="3:14">
      <c r="C70">
        <v>94</v>
      </c>
      <c r="D70" t="s">
        <v>143</v>
      </c>
      <c r="E70" t="s">
        <v>113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7</v>
      </c>
      <c r="M70">
        <v>0</v>
      </c>
      <c r="N70">
        <v>0</v>
      </c>
    </row>
    <row r="71" spans="3:14">
      <c r="C71">
        <v>94</v>
      </c>
      <c r="D71" t="s">
        <v>142</v>
      </c>
      <c r="E71" t="s">
        <v>113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7</v>
      </c>
      <c r="M71">
        <v>0</v>
      </c>
      <c r="N71">
        <v>0</v>
      </c>
    </row>
    <row r="72" spans="3:14">
      <c r="C72">
        <v>64</v>
      </c>
      <c r="D72" t="s">
        <v>55</v>
      </c>
      <c r="E72" t="s">
        <v>74</v>
      </c>
      <c r="F72">
        <v>9</v>
      </c>
      <c r="G72">
        <v>0</v>
      </c>
      <c r="H72">
        <v>0</v>
      </c>
      <c r="I72">
        <v>0</v>
      </c>
      <c r="J72">
        <v>0</v>
      </c>
      <c r="K72">
        <v>10</v>
      </c>
      <c r="L72">
        <v>5</v>
      </c>
      <c r="M72">
        <v>0</v>
      </c>
      <c r="N72">
        <v>0</v>
      </c>
    </row>
    <row r="73" spans="3:14">
      <c r="C73">
        <v>45</v>
      </c>
      <c r="D73" t="s">
        <v>38</v>
      </c>
      <c r="E73" t="s">
        <v>74</v>
      </c>
      <c r="F73">
        <v>10</v>
      </c>
      <c r="G73">
        <v>9</v>
      </c>
      <c r="H73">
        <v>10</v>
      </c>
      <c r="I73">
        <v>6</v>
      </c>
      <c r="J73">
        <v>9</v>
      </c>
      <c r="K73" s="2">
        <v>11</v>
      </c>
      <c r="L73">
        <v>4</v>
      </c>
      <c r="M73">
        <v>0</v>
      </c>
      <c r="N73">
        <v>0</v>
      </c>
    </row>
    <row r="74" spans="3:14">
      <c r="C74">
        <v>79</v>
      </c>
      <c r="D74" t="s">
        <v>119</v>
      </c>
      <c r="E74" t="s">
        <v>113</v>
      </c>
      <c r="F74">
        <v>0</v>
      </c>
      <c r="G74">
        <v>0</v>
      </c>
      <c r="H74">
        <v>0</v>
      </c>
      <c r="I74">
        <v>0</v>
      </c>
      <c r="J74">
        <v>0</v>
      </c>
      <c r="K74">
        <v>10</v>
      </c>
      <c r="L74">
        <v>0</v>
      </c>
      <c r="M74">
        <v>0</v>
      </c>
      <c r="N74">
        <v>0</v>
      </c>
    </row>
    <row r="75" spans="3:14">
      <c r="C75">
        <v>47</v>
      </c>
      <c r="D75" t="s">
        <v>50</v>
      </c>
      <c r="E75" t="s">
        <v>70</v>
      </c>
      <c r="F75">
        <v>9</v>
      </c>
      <c r="G75">
        <v>10</v>
      </c>
      <c r="H75">
        <v>6</v>
      </c>
      <c r="I75">
        <v>11</v>
      </c>
      <c r="J75" s="1">
        <v>11</v>
      </c>
      <c r="K75">
        <v>8</v>
      </c>
      <c r="L75">
        <v>0</v>
      </c>
      <c r="M75">
        <v>0</v>
      </c>
      <c r="N75">
        <v>0</v>
      </c>
    </row>
    <row r="76" spans="3:14">
      <c r="C76">
        <v>51</v>
      </c>
      <c r="D76" t="s">
        <v>93</v>
      </c>
      <c r="E76" t="s">
        <v>72</v>
      </c>
      <c r="F76">
        <v>7</v>
      </c>
      <c r="G76" s="1">
        <v>15</v>
      </c>
      <c r="H76">
        <v>9</v>
      </c>
      <c r="I76">
        <v>0</v>
      </c>
      <c r="J76">
        <v>9</v>
      </c>
      <c r="K76">
        <v>0</v>
      </c>
      <c r="L76">
        <v>0</v>
      </c>
      <c r="M76">
        <v>0</v>
      </c>
      <c r="N76">
        <v>0</v>
      </c>
    </row>
    <row r="77" spans="3:14">
      <c r="C77">
        <v>55</v>
      </c>
      <c r="D77" t="s">
        <v>51</v>
      </c>
      <c r="E77" t="s">
        <v>74</v>
      </c>
      <c r="F77">
        <v>9</v>
      </c>
      <c r="G77">
        <v>13</v>
      </c>
      <c r="H77">
        <v>0</v>
      </c>
      <c r="I77">
        <v>6</v>
      </c>
      <c r="J77">
        <v>8</v>
      </c>
      <c r="K77">
        <v>0</v>
      </c>
      <c r="L77">
        <v>0</v>
      </c>
      <c r="M77">
        <v>0</v>
      </c>
      <c r="N77">
        <v>0</v>
      </c>
    </row>
    <row r="78" spans="3:14">
      <c r="C78">
        <v>76</v>
      </c>
      <c r="D78" t="s">
        <v>30</v>
      </c>
      <c r="E78" t="s">
        <v>75</v>
      </c>
      <c r="F78" s="2">
        <v>11</v>
      </c>
      <c r="G78">
        <v>0</v>
      </c>
      <c r="H78">
        <v>0</v>
      </c>
      <c r="I78">
        <v>0</v>
      </c>
      <c r="J78">
        <v>1</v>
      </c>
      <c r="K78">
        <v>0</v>
      </c>
      <c r="L78">
        <v>0</v>
      </c>
      <c r="M78">
        <v>0</v>
      </c>
      <c r="N78">
        <v>0</v>
      </c>
    </row>
    <row r="79" spans="3:14">
      <c r="C79">
        <v>77</v>
      </c>
      <c r="D79" t="s">
        <v>104</v>
      </c>
      <c r="E79" t="s">
        <v>113</v>
      </c>
      <c r="F79">
        <v>1</v>
      </c>
      <c r="G79">
        <v>0</v>
      </c>
      <c r="H79">
        <v>0</v>
      </c>
      <c r="I79">
        <v>10</v>
      </c>
      <c r="J79">
        <v>0</v>
      </c>
      <c r="K79">
        <v>0</v>
      </c>
      <c r="L79">
        <v>0</v>
      </c>
      <c r="M79">
        <v>0</v>
      </c>
      <c r="N79">
        <v>0</v>
      </c>
    </row>
    <row r="80" spans="3:14">
      <c r="C80">
        <v>53</v>
      </c>
      <c r="D80" t="s">
        <v>52</v>
      </c>
      <c r="E80" t="s">
        <v>113</v>
      </c>
      <c r="F80">
        <v>9</v>
      </c>
      <c r="G80">
        <v>10</v>
      </c>
      <c r="H80">
        <v>10</v>
      </c>
      <c r="I80">
        <v>9</v>
      </c>
      <c r="J80">
        <v>0</v>
      </c>
      <c r="K80">
        <v>0</v>
      </c>
      <c r="L80">
        <v>0</v>
      </c>
      <c r="M80">
        <v>0</v>
      </c>
      <c r="N80">
        <v>0</v>
      </c>
    </row>
    <row r="81" spans="3:14">
      <c r="C81">
        <v>57</v>
      </c>
      <c r="D81" t="s">
        <v>81</v>
      </c>
      <c r="E81" t="s">
        <v>72</v>
      </c>
      <c r="F81">
        <v>8</v>
      </c>
      <c r="G81">
        <v>13</v>
      </c>
      <c r="H81" s="2">
        <v>12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</row>
    <row r="82" spans="3:14">
      <c r="C82">
        <v>66</v>
      </c>
      <c r="D82" t="s">
        <v>89</v>
      </c>
      <c r="E82" t="s">
        <v>75</v>
      </c>
      <c r="F82">
        <v>8</v>
      </c>
      <c r="G82">
        <v>13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</row>
    <row r="83" spans="3:14">
      <c r="C83">
        <v>59</v>
      </c>
      <c r="D83" t="s">
        <v>126</v>
      </c>
      <c r="E83" t="s">
        <v>115</v>
      </c>
      <c r="F83">
        <v>9</v>
      </c>
      <c r="G83">
        <v>12</v>
      </c>
      <c r="H83">
        <v>7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</row>
    <row r="84" spans="3:14">
      <c r="C84">
        <v>68</v>
      </c>
      <c r="D84" t="s">
        <v>86</v>
      </c>
      <c r="E84" t="s">
        <v>74</v>
      </c>
      <c r="F84">
        <v>8</v>
      </c>
      <c r="G84">
        <v>12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</row>
    <row r="85" spans="3:14">
      <c r="C85">
        <v>65</v>
      </c>
      <c r="D85" t="s">
        <v>21</v>
      </c>
      <c r="E85" t="s">
        <v>71</v>
      </c>
      <c r="F85" s="1">
        <v>12</v>
      </c>
      <c r="G85">
        <v>10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</row>
    <row r="86" spans="3:14">
      <c r="C86">
        <v>68</v>
      </c>
      <c r="D86" t="s">
        <v>118</v>
      </c>
      <c r="E86" t="s">
        <v>71</v>
      </c>
      <c r="F86">
        <v>0</v>
      </c>
      <c r="G86">
        <v>10</v>
      </c>
      <c r="H86">
        <v>10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</row>
    <row r="87" spans="3:14">
      <c r="C87">
        <v>79</v>
      </c>
      <c r="D87" t="s">
        <v>107</v>
      </c>
      <c r="E87" t="s">
        <v>115</v>
      </c>
      <c r="F87">
        <v>0</v>
      </c>
      <c r="G87">
        <v>10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</row>
    <row r="88" spans="3:14">
      <c r="C88">
        <v>68</v>
      </c>
      <c r="D88" t="s">
        <v>25</v>
      </c>
      <c r="E88" t="s">
        <v>74</v>
      </c>
      <c r="F88" s="2">
        <v>11</v>
      </c>
      <c r="G88">
        <v>9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</row>
    <row r="89" spans="3:14">
      <c r="C89">
        <v>77</v>
      </c>
      <c r="D89" t="s">
        <v>27</v>
      </c>
      <c r="E89" t="s">
        <v>72</v>
      </c>
      <c r="F89" s="2">
        <v>11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</row>
    <row r="90" spans="3:14">
      <c r="C90">
        <v>79</v>
      </c>
      <c r="D90" t="s">
        <v>43</v>
      </c>
      <c r="E90" t="s">
        <v>72</v>
      </c>
      <c r="F90">
        <v>10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</row>
    <row r="91" spans="3:14">
      <c r="C91">
        <v>79</v>
      </c>
      <c r="D91" t="s">
        <v>39</v>
      </c>
      <c r="E91" t="s">
        <v>75</v>
      </c>
      <c r="F91">
        <v>10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</row>
    <row r="92" spans="3:14">
      <c r="C92">
        <v>79</v>
      </c>
      <c r="D92" t="s">
        <v>33</v>
      </c>
      <c r="E92" t="s">
        <v>113</v>
      </c>
      <c r="F92">
        <v>10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</row>
    <row r="93" spans="3:14">
      <c r="C93">
        <v>85</v>
      </c>
      <c r="D93" t="s">
        <v>45</v>
      </c>
      <c r="E93" t="s">
        <v>72</v>
      </c>
      <c r="F93">
        <v>9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</row>
    <row r="94" spans="3:14">
      <c r="C94">
        <v>85</v>
      </c>
      <c r="D94" t="s">
        <v>60</v>
      </c>
      <c r="E94" t="s">
        <v>74</v>
      </c>
      <c r="F94">
        <v>9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</row>
    <row r="95" spans="3:14">
      <c r="C95">
        <v>85</v>
      </c>
      <c r="D95" t="s">
        <v>49</v>
      </c>
      <c r="E95" t="s">
        <v>113</v>
      </c>
      <c r="F95">
        <v>9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</row>
    <row r="96" spans="3:14">
      <c r="C96">
        <v>90</v>
      </c>
      <c r="D96" t="s">
        <v>90</v>
      </c>
      <c r="E96" t="s">
        <v>75</v>
      </c>
      <c r="F96">
        <v>8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</row>
    <row r="97" spans="3:14">
      <c r="C97">
        <v>90</v>
      </c>
      <c r="D97" t="s">
        <v>91</v>
      </c>
      <c r="E97" t="s">
        <v>75</v>
      </c>
      <c r="F97">
        <v>8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</row>
    <row r="98" spans="3:14">
      <c r="C98">
        <v>90</v>
      </c>
      <c r="D98" t="s">
        <v>77</v>
      </c>
      <c r="E98" t="s">
        <v>74</v>
      </c>
      <c r="F98">
        <v>8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</row>
    <row r="99" spans="3:14">
      <c r="C99">
        <v>94</v>
      </c>
      <c r="D99" t="s">
        <v>98</v>
      </c>
      <c r="E99" t="s">
        <v>72</v>
      </c>
      <c r="F99">
        <v>7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</row>
    <row r="100" spans="3:14">
      <c r="C100">
        <v>94</v>
      </c>
      <c r="D100" t="s">
        <v>97</v>
      </c>
      <c r="E100" t="s">
        <v>74</v>
      </c>
      <c r="F100">
        <v>7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</row>
    <row r="101" spans="3:14">
      <c r="C101">
        <v>94</v>
      </c>
      <c r="D101" t="s">
        <v>99</v>
      </c>
      <c r="E101" t="s">
        <v>114</v>
      </c>
      <c r="F101">
        <v>7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</row>
    <row r="102" spans="3:14">
      <c r="C102">
        <v>94</v>
      </c>
      <c r="D102" t="s">
        <v>96</v>
      </c>
      <c r="E102" t="s">
        <v>71</v>
      </c>
      <c r="F102">
        <v>7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</row>
    <row r="103" spans="3:14">
      <c r="C103">
        <v>100</v>
      </c>
      <c r="D103" t="s">
        <v>100</v>
      </c>
      <c r="E103" t="s">
        <v>74</v>
      </c>
      <c r="F103">
        <v>6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</row>
    <row r="104" spans="3:14">
      <c r="C104">
        <v>79</v>
      </c>
      <c r="D104" t="s">
        <v>103</v>
      </c>
      <c r="E104" t="s">
        <v>71</v>
      </c>
      <c r="F104">
        <v>1</v>
      </c>
      <c r="G104">
        <v>0</v>
      </c>
      <c r="H104">
        <v>9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</row>
    <row r="105" spans="3:14">
      <c r="C105">
        <v>102</v>
      </c>
      <c r="D105" t="s">
        <v>108</v>
      </c>
      <c r="E105" t="s">
        <v>113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</row>
    <row r="106" spans="3:14">
      <c r="C106">
        <v>102</v>
      </c>
      <c r="D106" t="s">
        <v>106</v>
      </c>
      <c r="E106" t="s">
        <v>74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</row>
    <row r="107" spans="3:14">
      <c r="C107">
        <v>102</v>
      </c>
      <c r="D107" t="s">
        <v>105</v>
      </c>
      <c r="E107" t="s">
        <v>74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</row>
    <row r="108" spans="3:14">
      <c r="C108">
        <v>102</v>
      </c>
      <c r="D108" t="s">
        <v>146</v>
      </c>
      <c r="E108" t="s">
        <v>113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</row>
    <row r="109" spans="3:14">
      <c r="C109">
        <v>102</v>
      </c>
      <c r="D109" t="s">
        <v>111</v>
      </c>
      <c r="E109" t="s">
        <v>113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</row>
    <row r="110" spans="3:14">
      <c r="C110">
        <v>102</v>
      </c>
      <c r="D110" t="s">
        <v>109</v>
      </c>
      <c r="E110" t="s">
        <v>75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</row>
    <row r="111" spans="3:14">
      <c r="C111">
        <v>102</v>
      </c>
      <c r="D111" t="s">
        <v>120</v>
      </c>
      <c r="E111" t="s">
        <v>113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</row>
    <row r="112" spans="3:14">
      <c r="C112">
        <v>102</v>
      </c>
      <c r="D112" t="s">
        <v>112</v>
      </c>
      <c r="E112" t="s">
        <v>113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</row>
    <row r="113" spans="3:14">
      <c r="C113">
        <v>102</v>
      </c>
      <c r="D113" t="s">
        <v>145</v>
      </c>
      <c r="E113" t="s">
        <v>113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</row>
  </sheetData>
  <sortState ref="C4:N113">
    <sortCondition descending="1" ref="M4:M1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PigSkinPickem</vt:lpstr>
      <vt:lpstr>Sheet2</vt:lpstr>
      <vt:lpstr>Sheet3</vt:lpstr>
      <vt:lpstr>Sheet1</vt:lpstr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N. Braxtan</dc:creator>
  <cp:lastModifiedBy>Thomas N. Braxtan</cp:lastModifiedBy>
  <dcterms:created xsi:type="dcterms:W3CDTF">2011-09-13T13:34:45Z</dcterms:created>
  <dcterms:modified xsi:type="dcterms:W3CDTF">2011-11-01T18:26:14Z</dcterms:modified>
</cp:coreProperties>
</file>